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20115" windowHeight="6855" firstSheet="5" activeTab="13"/>
  </bookViews>
  <sheets>
    <sheet name="33" sheetId="1" r:id="rId1"/>
    <sheet name="34" sheetId="2" r:id="rId2"/>
    <sheet name="35" sheetId="3" r:id="rId3"/>
    <sheet name="36." sheetId="4" r:id="rId4"/>
    <sheet name="37" sheetId="5" r:id="rId5"/>
    <sheet name="38" sheetId="6" r:id="rId6"/>
    <sheet name="39" sheetId="7" r:id="rId7"/>
    <sheet name="40" sheetId="8" r:id="rId8"/>
    <sheet name="41" sheetId="9" r:id="rId9"/>
    <sheet name="42" sheetId="10" r:id="rId10"/>
    <sheet name="43" sheetId="11" r:id="rId11"/>
    <sheet name="44" sheetId="12" r:id="rId12"/>
    <sheet name="45" sheetId="13" r:id="rId13"/>
    <sheet name="Quỹ ngoài NS2019" sheetId="14" r:id="rId14"/>
    <sheet name="Quỹ ngoài NS 2020" sheetId="15" r:id="rId15"/>
    <sheet name="Biểu vay, trả nợ vay 2020" sheetId="16" r:id="rId16"/>
    <sheet name="59" sheetId="17" r:id="rId17"/>
    <sheet name="60" sheetId="18" r:id="rId18"/>
    <sheet name="61" sheetId="19" r:id="rId19"/>
  </sheets>
  <externalReferences>
    <externalReference r:id="rId22"/>
    <externalReference r:id="rId23"/>
    <externalReference r:id="rId24"/>
    <externalReference r:id="rId25"/>
    <externalReference r:id="rId26"/>
  </externalReferences>
  <definedNames>
    <definedName name="_________a1" localSheetId="0" hidden="1">{"'Sheet1'!$L$16"}</definedName>
    <definedName name="_________a1" localSheetId="1" hidden="1">{"'Sheet1'!$L$16"}</definedName>
    <definedName name="_________a1" localSheetId="2" hidden="1">{"'Sheet1'!$L$16"}</definedName>
    <definedName name="_________a1" localSheetId="3" hidden="1">{"'Sheet1'!$L$16"}</definedName>
    <definedName name="_________a1" localSheetId="4" hidden="1">{"'Sheet1'!$L$16"}</definedName>
    <definedName name="_________a1" localSheetId="6" hidden="1">{"'Sheet1'!$L$16"}</definedName>
    <definedName name="_________a1" localSheetId="7" hidden="1">{"'Sheet1'!$L$16"}</definedName>
    <definedName name="_________a1" localSheetId="8" hidden="1">{"'Sheet1'!$L$16"}</definedName>
    <definedName name="_________a1" localSheetId="9" hidden="1">{"'Sheet1'!$L$16"}</definedName>
    <definedName name="_________a1" localSheetId="10" hidden="1">{"'Sheet1'!$L$16"}</definedName>
    <definedName name="_________a1" localSheetId="12" hidden="1">{"'Sheet1'!$L$16"}</definedName>
    <definedName name="_________a1" localSheetId="16" hidden="1">{"'Sheet1'!$L$16"}</definedName>
    <definedName name="_________a1" localSheetId="18" hidden="1">{"'Sheet1'!$L$16"}</definedName>
    <definedName name="_________a1" localSheetId="15" hidden="1">{"'Sheet1'!$L$16"}</definedName>
    <definedName name="_________a1" localSheetId="14" hidden="1">{"'Sheet1'!$L$16"}</definedName>
    <definedName name="_________a1" localSheetId="13" hidden="1">{"'Sheet1'!$L$16"}</definedName>
    <definedName name="_________a1"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3" hidden="1">{"'Sheet1'!$L$16"}</definedName>
    <definedName name="_________PA3" localSheetId="4" hidden="1">{"'Sheet1'!$L$16"}</definedName>
    <definedName name="_________PA3" localSheetId="6" hidden="1">{"'Sheet1'!$L$16"}</definedName>
    <definedName name="_________PA3" localSheetId="7" hidden="1">{"'Sheet1'!$L$16"}</definedName>
    <definedName name="_________PA3" localSheetId="8" hidden="1">{"'Sheet1'!$L$16"}</definedName>
    <definedName name="_________PA3" localSheetId="9" hidden="1">{"'Sheet1'!$L$16"}</definedName>
    <definedName name="_________PA3" localSheetId="10" hidden="1">{"'Sheet1'!$L$16"}</definedName>
    <definedName name="_________PA3" localSheetId="12" hidden="1">{"'Sheet1'!$L$16"}</definedName>
    <definedName name="_________PA3" localSheetId="16" hidden="1">{"'Sheet1'!$L$16"}</definedName>
    <definedName name="_________PA3" localSheetId="18" hidden="1">{"'Sheet1'!$L$16"}</definedName>
    <definedName name="_________PA3" localSheetId="15" hidden="1">{"'Sheet1'!$L$16"}</definedName>
    <definedName name="_________PA3" localSheetId="14" hidden="1">{"'Sheet1'!$L$16"}</definedName>
    <definedName name="_________PA3" localSheetId="13" hidden="1">{"'Sheet1'!$L$16"}</definedName>
    <definedName name="_________PA3" hidden="1">{"'Sheet1'!$L$16"}</definedName>
    <definedName name="_______a1" localSheetId="0" hidden="1">{"'Sheet1'!$L$16"}</definedName>
    <definedName name="_______a1" localSheetId="1" hidden="1">{"'Sheet1'!$L$16"}</definedName>
    <definedName name="_______a1" localSheetId="2" hidden="1">{"'Sheet1'!$L$16"}</definedName>
    <definedName name="_______a1" localSheetId="3" hidden="1">{"'Sheet1'!$L$16"}</definedName>
    <definedName name="_______a1" localSheetId="4" hidden="1">{"'Sheet1'!$L$16"}</definedName>
    <definedName name="_______a1" localSheetId="6" hidden="1">{"'Sheet1'!$L$16"}</definedName>
    <definedName name="_______a1" localSheetId="7" hidden="1">{"'Sheet1'!$L$16"}</definedName>
    <definedName name="_______a1" localSheetId="8" hidden="1">{"'Sheet1'!$L$16"}</definedName>
    <definedName name="_______a1" localSheetId="9" hidden="1">{"'Sheet1'!$L$16"}</definedName>
    <definedName name="_______a1" localSheetId="10" hidden="1">{"'Sheet1'!$L$16"}</definedName>
    <definedName name="_______a1" localSheetId="12" hidden="1">{"'Sheet1'!$L$16"}</definedName>
    <definedName name="_______a1" localSheetId="16" hidden="1">{"'Sheet1'!$L$16"}</definedName>
    <definedName name="_______a1" localSheetId="18" hidden="1">{"'Sheet1'!$L$16"}</definedName>
    <definedName name="_______a1" localSheetId="15" hidden="1">{"'Sheet1'!$L$16"}</definedName>
    <definedName name="_______a1" localSheetId="14" hidden="1">{"'Sheet1'!$L$16"}</definedName>
    <definedName name="_______a1" localSheetId="1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localSheetId="0" hidden="1">{"'Sheet1'!$L$16"}</definedName>
    <definedName name="_______PA3" localSheetId="1" hidden="1">{"'Sheet1'!$L$16"}</definedName>
    <definedName name="_______PA3" localSheetId="2" hidden="1">{"'Sheet1'!$L$16"}</definedName>
    <definedName name="_______PA3" localSheetId="3" hidden="1">{"'Sheet1'!$L$16"}</definedName>
    <definedName name="_______PA3" localSheetId="4" hidden="1">{"'Sheet1'!$L$16"}</definedName>
    <definedName name="_______PA3" localSheetId="6" hidden="1">{"'Sheet1'!$L$16"}</definedName>
    <definedName name="_______PA3" localSheetId="7" hidden="1">{"'Sheet1'!$L$16"}</definedName>
    <definedName name="_______PA3" localSheetId="8" hidden="1">{"'Sheet1'!$L$16"}</definedName>
    <definedName name="_______PA3" localSheetId="9" hidden="1">{"'Sheet1'!$L$16"}</definedName>
    <definedName name="_______PA3" localSheetId="10" hidden="1">{"'Sheet1'!$L$16"}</definedName>
    <definedName name="_______PA3" localSheetId="12" hidden="1">{"'Sheet1'!$L$16"}</definedName>
    <definedName name="_______PA3" localSheetId="16" hidden="1">{"'Sheet1'!$L$16"}</definedName>
    <definedName name="_______PA3" localSheetId="18" hidden="1">{"'Sheet1'!$L$16"}</definedName>
    <definedName name="_______PA3" localSheetId="15" hidden="1">{"'Sheet1'!$L$16"}</definedName>
    <definedName name="_______PA3" localSheetId="14" hidden="1">{"'Sheet1'!$L$16"}</definedName>
    <definedName name="_______PA3" localSheetId="13"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0" hidden="1">{"'Sheet1'!$L$16"}</definedName>
    <definedName name="______a1" localSheetId="1" hidden="1">{"'Sheet1'!$L$16"}</definedName>
    <definedName name="______a1" localSheetId="2" hidden="1">{"'Sheet1'!$L$16"}</definedName>
    <definedName name="______a1" localSheetId="3" hidden="1">{"'Sheet1'!$L$16"}</definedName>
    <definedName name="______a1" localSheetId="4" hidden="1">{"'Sheet1'!$L$16"}</definedName>
    <definedName name="______a1" localSheetId="6" hidden="1">{"'Sheet1'!$L$16"}</definedName>
    <definedName name="______a1" localSheetId="7" hidden="1">{"'Sheet1'!$L$16"}</definedName>
    <definedName name="______a1" localSheetId="8" hidden="1">{"'Sheet1'!$L$16"}</definedName>
    <definedName name="______a1" localSheetId="9" hidden="1">{"'Sheet1'!$L$16"}</definedName>
    <definedName name="______a1" localSheetId="10" hidden="1">{"'Sheet1'!$L$16"}</definedName>
    <definedName name="______a1" localSheetId="12" hidden="1">{"'Sheet1'!$L$16"}</definedName>
    <definedName name="______a1" localSheetId="16" hidden="1">{"'Sheet1'!$L$16"}</definedName>
    <definedName name="______a1" localSheetId="18" hidden="1">{"'Sheet1'!$L$16"}</definedName>
    <definedName name="______a1" localSheetId="15" hidden="1">{"'Sheet1'!$L$16"}</definedName>
    <definedName name="______a1" localSheetId="14" hidden="1">{"'Sheet1'!$L$16"}</definedName>
    <definedName name="______a1" localSheetId="13"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0" hidden="1">{"'Sheet1'!$L$16"}</definedName>
    <definedName name="______h1" localSheetId="1" hidden="1">{"'Sheet1'!$L$16"}</definedName>
    <definedName name="______h1" localSheetId="2" hidden="1">{"'Sheet1'!$L$16"}</definedName>
    <definedName name="______h1" localSheetId="3" hidden="1">{"'Sheet1'!$L$16"}</definedName>
    <definedName name="______h1" localSheetId="4" hidden="1">{"'Sheet1'!$L$16"}</definedName>
    <definedName name="______h1" localSheetId="6" hidden="1">{"'Sheet1'!$L$16"}</definedName>
    <definedName name="______h1" localSheetId="7" hidden="1">{"'Sheet1'!$L$16"}</definedName>
    <definedName name="______h1" localSheetId="8" hidden="1">{"'Sheet1'!$L$16"}</definedName>
    <definedName name="______h1" localSheetId="9" hidden="1">{"'Sheet1'!$L$16"}</definedName>
    <definedName name="______h1" localSheetId="10" hidden="1">{"'Sheet1'!$L$16"}</definedName>
    <definedName name="______h1" localSheetId="12" hidden="1">{"'Sheet1'!$L$16"}</definedName>
    <definedName name="______h1" localSheetId="16" hidden="1">{"'Sheet1'!$L$16"}</definedName>
    <definedName name="______h1" localSheetId="18" hidden="1">{"'Sheet1'!$L$16"}</definedName>
    <definedName name="______h1" localSheetId="15" hidden="1">{"'Sheet1'!$L$16"}</definedName>
    <definedName name="______h1" localSheetId="14" hidden="1">{"'Sheet1'!$L$16"}</definedName>
    <definedName name="______h1" localSheetId="13" hidden="1">{"'Sheet1'!$L$16"}</definedName>
    <definedName name="______h1" hidden="1">{"'Sheet1'!$L$16"}</definedName>
    <definedName name="______h10" localSheetId="0" hidden="1">{#N/A,#N/A,FALSE,"Chi ti?t"}</definedName>
    <definedName name="______h10" localSheetId="1" hidden="1">{#N/A,#N/A,FALSE,"Chi ti?t"}</definedName>
    <definedName name="______h10" localSheetId="2" hidden="1">{#N/A,#N/A,FALSE,"Chi ti?t"}</definedName>
    <definedName name="______h10" localSheetId="3" hidden="1">{#N/A,#N/A,FALSE,"Chi ti?t"}</definedName>
    <definedName name="______h10" localSheetId="4" hidden="1">{#N/A,#N/A,FALSE,"Chi ti?t"}</definedName>
    <definedName name="______h10" localSheetId="6" hidden="1">{#N/A,#N/A,FALSE,"Chi ti?t"}</definedName>
    <definedName name="______h10" localSheetId="7" hidden="1">{#N/A,#N/A,FALSE,"Chi ti?t"}</definedName>
    <definedName name="______h10" localSheetId="8" hidden="1">{#N/A,#N/A,FALSE,"Chi ti?t"}</definedName>
    <definedName name="______h10" localSheetId="9" hidden="1">{#N/A,#N/A,FALSE,"Chi ti?t"}</definedName>
    <definedName name="______h10" localSheetId="10" hidden="1">{#N/A,#N/A,FALSE,"Chi ti?t"}</definedName>
    <definedName name="______h10" localSheetId="12" hidden="1">{#N/A,#N/A,FALSE,"Chi ti?t"}</definedName>
    <definedName name="______h10" localSheetId="16" hidden="1">{#N/A,#N/A,FALSE,"Chi ti?t"}</definedName>
    <definedName name="______h10" localSheetId="18" hidden="1">{#N/A,#N/A,FALSE,"Chi ti?t"}</definedName>
    <definedName name="______h10" localSheetId="15" hidden="1">{#N/A,#N/A,FALSE,"Chi ti?t"}</definedName>
    <definedName name="______h10" localSheetId="14" hidden="1">{#N/A,#N/A,FALSE,"Chi ti?t"}</definedName>
    <definedName name="______h10" localSheetId="13" hidden="1">{#N/A,#N/A,FALSE,"Chi ti?t"}</definedName>
    <definedName name="______h10" hidden="1">{#N/A,#N/A,FALSE,"Chi ti?t"}</definedName>
    <definedName name="______h2" localSheetId="0" hidden="1">{"'Sheet1'!$L$16"}</definedName>
    <definedName name="______h2" localSheetId="1" hidden="1">{"'Sheet1'!$L$16"}</definedName>
    <definedName name="______h2" localSheetId="2" hidden="1">{"'Sheet1'!$L$16"}</definedName>
    <definedName name="______h2" localSheetId="3" hidden="1">{"'Sheet1'!$L$16"}</definedName>
    <definedName name="______h2" localSheetId="4" hidden="1">{"'Sheet1'!$L$16"}</definedName>
    <definedName name="______h2" localSheetId="6" hidden="1">{"'Sheet1'!$L$16"}</definedName>
    <definedName name="______h2" localSheetId="7" hidden="1">{"'Sheet1'!$L$16"}</definedName>
    <definedName name="______h2" localSheetId="8" hidden="1">{"'Sheet1'!$L$16"}</definedName>
    <definedName name="______h2" localSheetId="9" hidden="1">{"'Sheet1'!$L$16"}</definedName>
    <definedName name="______h2" localSheetId="10" hidden="1">{"'Sheet1'!$L$16"}</definedName>
    <definedName name="______h2" localSheetId="12" hidden="1">{"'Sheet1'!$L$16"}</definedName>
    <definedName name="______h2" localSheetId="16" hidden="1">{"'Sheet1'!$L$16"}</definedName>
    <definedName name="______h2" localSheetId="18" hidden="1">{"'Sheet1'!$L$16"}</definedName>
    <definedName name="______h2" localSheetId="15" hidden="1">{"'Sheet1'!$L$16"}</definedName>
    <definedName name="______h2" localSheetId="14" hidden="1">{"'Sheet1'!$L$16"}</definedName>
    <definedName name="______h2" localSheetId="13" hidden="1">{"'Sheet1'!$L$16"}</definedName>
    <definedName name="______h2" hidden="1">{"'Sheet1'!$L$16"}</definedName>
    <definedName name="______h3" localSheetId="0" hidden="1">{"'Sheet1'!$L$16"}</definedName>
    <definedName name="______h3" localSheetId="1" hidden="1">{"'Sheet1'!$L$16"}</definedName>
    <definedName name="______h3" localSheetId="2" hidden="1">{"'Sheet1'!$L$16"}</definedName>
    <definedName name="______h3" localSheetId="3" hidden="1">{"'Sheet1'!$L$16"}</definedName>
    <definedName name="______h3" localSheetId="4" hidden="1">{"'Sheet1'!$L$16"}</definedName>
    <definedName name="______h3" localSheetId="6" hidden="1">{"'Sheet1'!$L$16"}</definedName>
    <definedName name="______h3" localSheetId="7" hidden="1">{"'Sheet1'!$L$16"}</definedName>
    <definedName name="______h3" localSheetId="8" hidden="1">{"'Sheet1'!$L$16"}</definedName>
    <definedName name="______h3" localSheetId="9" hidden="1">{"'Sheet1'!$L$16"}</definedName>
    <definedName name="______h3" localSheetId="10" hidden="1">{"'Sheet1'!$L$16"}</definedName>
    <definedName name="______h3" localSheetId="12" hidden="1">{"'Sheet1'!$L$16"}</definedName>
    <definedName name="______h3" localSheetId="16" hidden="1">{"'Sheet1'!$L$16"}</definedName>
    <definedName name="______h3" localSheetId="18" hidden="1">{"'Sheet1'!$L$16"}</definedName>
    <definedName name="______h3" localSheetId="15" hidden="1">{"'Sheet1'!$L$16"}</definedName>
    <definedName name="______h3" localSheetId="14" hidden="1">{"'Sheet1'!$L$16"}</definedName>
    <definedName name="______h3" localSheetId="13" hidden="1">{"'Sheet1'!$L$16"}</definedName>
    <definedName name="______h3" hidden="1">{"'Sheet1'!$L$16"}</definedName>
    <definedName name="______h5" localSheetId="0" hidden="1">{"'Sheet1'!$L$16"}</definedName>
    <definedName name="______h5" localSheetId="1" hidden="1">{"'Sheet1'!$L$16"}</definedName>
    <definedName name="______h5" localSheetId="2" hidden="1">{"'Sheet1'!$L$16"}</definedName>
    <definedName name="______h5" localSheetId="3" hidden="1">{"'Sheet1'!$L$16"}</definedName>
    <definedName name="______h5" localSheetId="4" hidden="1">{"'Sheet1'!$L$16"}</definedName>
    <definedName name="______h5" localSheetId="6" hidden="1">{"'Sheet1'!$L$16"}</definedName>
    <definedName name="______h5" localSheetId="7" hidden="1">{"'Sheet1'!$L$16"}</definedName>
    <definedName name="______h5" localSheetId="8" hidden="1">{"'Sheet1'!$L$16"}</definedName>
    <definedName name="______h5" localSheetId="9" hidden="1">{"'Sheet1'!$L$16"}</definedName>
    <definedName name="______h5" localSheetId="10" hidden="1">{"'Sheet1'!$L$16"}</definedName>
    <definedName name="______h5" localSheetId="12" hidden="1">{"'Sheet1'!$L$16"}</definedName>
    <definedName name="______h5" localSheetId="16" hidden="1">{"'Sheet1'!$L$16"}</definedName>
    <definedName name="______h5" localSheetId="18" hidden="1">{"'Sheet1'!$L$16"}</definedName>
    <definedName name="______h5" localSheetId="15" hidden="1">{"'Sheet1'!$L$16"}</definedName>
    <definedName name="______h5" localSheetId="14" hidden="1">{"'Sheet1'!$L$16"}</definedName>
    <definedName name="______h5" localSheetId="13" hidden="1">{"'Sheet1'!$L$16"}</definedName>
    <definedName name="______h5" hidden="1">{"'Sheet1'!$L$16"}</definedName>
    <definedName name="______h6" localSheetId="0" hidden="1">{"'Sheet1'!$L$16"}</definedName>
    <definedName name="______h6" localSheetId="1" hidden="1">{"'Sheet1'!$L$16"}</definedName>
    <definedName name="______h6" localSheetId="2" hidden="1">{"'Sheet1'!$L$16"}</definedName>
    <definedName name="______h6" localSheetId="3" hidden="1">{"'Sheet1'!$L$16"}</definedName>
    <definedName name="______h6" localSheetId="4" hidden="1">{"'Sheet1'!$L$16"}</definedName>
    <definedName name="______h6" localSheetId="6" hidden="1">{"'Sheet1'!$L$16"}</definedName>
    <definedName name="______h6" localSheetId="7" hidden="1">{"'Sheet1'!$L$16"}</definedName>
    <definedName name="______h6" localSheetId="8" hidden="1">{"'Sheet1'!$L$16"}</definedName>
    <definedName name="______h6" localSheetId="9" hidden="1">{"'Sheet1'!$L$16"}</definedName>
    <definedName name="______h6" localSheetId="10" hidden="1">{"'Sheet1'!$L$16"}</definedName>
    <definedName name="______h6" localSheetId="12" hidden="1">{"'Sheet1'!$L$16"}</definedName>
    <definedName name="______h6" localSheetId="16" hidden="1">{"'Sheet1'!$L$16"}</definedName>
    <definedName name="______h6" localSheetId="18" hidden="1">{"'Sheet1'!$L$16"}</definedName>
    <definedName name="______h6" localSheetId="15" hidden="1">{"'Sheet1'!$L$16"}</definedName>
    <definedName name="______h6" localSheetId="14" hidden="1">{"'Sheet1'!$L$16"}</definedName>
    <definedName name="______h6" localSheetId="13" hidden="1">{"'Sheet1'!$L$16"}</definedName>
    <definedName name="______h6" hidden="1">{"'Sheet1'!$L$16"}</definedName>
    <definedName name="______h7" localSheetId="0" hidden="1">{"'Sheet1'!$L$16"}</definedName>
    <definedName name="______h7" localSheetId="1" hidden="1">{"'Sheet1'!$L$16"}</definedName>
    <definedName name="______h7" localSheetId="2" hidden="1">{"'Sheet1'!$L$16"}</definedName>
    <definedName name="______h7" localSheetId="3" hidden="1">{"'Sheet1'!$L$16"}</definedName>
    <definedName name="______h7" localSheetId="4" hidden="1">{"'Sheet1'!$L$16"}</definedName>
    <definedName name="______h7" localSheetId="6" hidden="1">{"'Sheet1'!$L$16"}</definedName>
    <definedName name="______h7" localSheetId="7" hidden="1">{"'Sheet1'!$L$16"}</definedName>
    <definedName name="______h7" localSheetId="8" hidden="1">{"'Sheet1'!$L$16"}</definedName>
    <definedName name="______h7" localSheetId="9" hidden="1">{"'Sheet1'!$L$16"}</definedName>
    <definedName name="______h7" localSheetId="10" hidden="1">{"'Sheet1'!$L$16"}</definedName>
    <definedName name="______h7" localSheetId="12" hidden="1">{"'Sheet1'!$L$16"}</definedName>
    <definedName name="______h7" localSheetId="16" hidden="1">{"'Sheet1'!$L$16"}</definedName>
    <definedName name="______h7" localSheetId="18" hidden="1">{"'Sheet1'!$L$16"}</definedName>
    <definedName name="______h7" localSheetId="15" hidden="1">{"'Sheet1'!$L$16"}</definedName>
    <definedName name="______h7" localSheetId="14" hidden="1">{"'Sheet1'!$L$16"}</definedName>
    <definedName name="______h7" localSheetId="13" hidden="1">{"'Sheet1'!$L$16"}</definedName>
    <definedName name="______h7" hidden="1">{"'Sheet1'!$L$16"}</definedName>
    <definedName name="______h8" localSheetId="0" hidden="1">{"'Sheet1'!$L$16"}</definedName>
    <definedName name="______h8" localSheetId="1" hidden="1">{"'Sheet1'!$L$16"}</definedName>
    <definedName name="______h8" localSheetId="2" hidden="1">{"'Sheet1'!$L$16"}</definedName>
    <definedName name="______h8" localSheetId="3" hidden="1">{"'Sheet1'!$L$16"}</definedName>
    <definedName name="______h8" localSheetId="4" hidden="1">{"'Sheet1'!$L$16"}</definedName>
    <definedName name="______h8" localSheetId="6" hidden="1">{"'Sheet1'!$L$16"}</definedName>
    <definedName name="______h8" localSheetId="7" hidden="1">{"'Sheet1'!$L$16"}</definedName>
    <definedName name="______h8" localSheetId="8" hidden="1">{"'Sheet1'!$L$16"}</definedName>
    <definedName name="______h8" localSheetId="9" hidden="1">{"'Sheet1'!$L$16"}</definedName>
    <definedName name="______h8" localSheetId="10" hidden="1">{"'Sheet1'!$L$16"}</definedName>
    <definedName name="______h8" localSheetId="12" hidden="1">{"'Sheet1'!$L$16"}</definedName>
    <definedName name="______h8" localSheetId="16" hidden="1">{"'Sheet1'!$L$16"}</definedName>
    <definedName name="______h8" localSheetId="18" hidden="1">{"'Sheet1'!$L$16"}</definedName>
    <definedName name="______h8" localSheetId="15" hidden="1">{"'Sheet1'!$L$16"}</definedName>
    <definedName name="______h8" localSheetId="14" hidden="1">{"'Sheet1'!$L$16"}</definedName>
    <definedName name="______h8" localSheetId="13" hidden="1">{"'Sheet1'!$L$16"}</definedName>
    <definedName name="______h8" hidden="1">{"'Sheet1'!$L$16"}</definedName>
    <definedName name="______h9" localSheetId="0" hidden="1">{"'Sheet1'!$L$16"}</definedName>
    <definedName name="______h9" localSheetId="1" hidden="1">{"'Sheet1'!$L$16"}</definedName>
    <definedName name="______h9" localSheetId="2" hidden="1">{"'Sheet1'!$L$16"}</definedName>
    <definedName name="______h9" localSheetId="3" hidden="1">{"'Sheet1'!$L$16"}</definedName>
    <definedName name="______h9" localSheetId="4" hidden="1">{"'Sheet1'!$L$16"}</definedName>
    <definedName name="______h9" localSheetId="6" hidden="1">{"'Sheet1'!$L$16"}</definedName>
    <definedName name="______h9" localSheetId="7" hidden="1">{"'Sheet1'!$L$16"}</definedName>
    <definedName name="______h9" localSheetId="8" hidden="1">{"'Sheet1'!$L$16"}</definedName>
    <definedName name="______h9" localSheetId="9" hidden="1">{"'Sheet1'!$L$16"}</definedName>
    <definedName name="______h9" localSheetId="10" hidden="1">{"'Sheet1'!$L$16"}</definedName>
    <definedName name="______h9" localSheetId="12" hidden="1">{"'Sheet1'!$L$16"}</definedName>
    <definedName name="______h9" localSheetId="16" hidden="1">{"'Sheet1'!$L$16"}</definedName>
    <definedName name="______h9" localSheetId="18" hidden="1">{"'Sheet1'!$L$16"}</definedName>
    <definedName name="______h9" localSheetId="15" hidden="1">{"'Sheet1'!$L$16"}</definedName>
    <definedName name="______h9" localSheetId="14" hidden="1">{"'Sheet1'!$L$16"}</definedName>
    <definedName name="______h9" localSheetId="13"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0" hidden="1">{"'Sheet1'!$L$16"}</definedName>
    <definedName name="______NSO2" localSheetId="1" hidden="1">{"'Sheet1'!$L$16"}</definedName>
    <definedName name="______NSO2" localSheetId="2" hidden="1">{"'Sheet1'!$L$16"}</definedName>
    <definedName name="______NSO2" localSheetId="3" hidden="1">{"'Sheet1'!$L$16"}</definedName>
    <definedName name="______NSO2" localSheetId="4" hidden="1">{"'Sheet1'!$L$16"}</definedName>
    <definedName name="______NSO2" localSheetId="6" hidden="1">{"'Sheet1'!$L$16"}</definedName>
    <definedName name="______NSO2" localSheetId="7" hidden="1">{"'Sheet1'!$L$16"}</definedName>
    <definedName name="______NSO2" localSheetId="8" hidden="1">{"'Sheet1'!$L$16"}</definedName>
    <definedName name="______NSO2" localSheetId="9" hidden="1">{"'Sheet1'!$L$16"}</definedName>
    <definedName name="______NSO2" localSheetId="10" hidden="1">{"'Sheet1'!$L$16"}</definedName>
    <definedName name="______NSO2" localSheetId="12" hidden="1">{"'Sheet1'!$L$16"}</definedName>
    <definedName name="______NSO2" localSheetId="16" hidden="1">{"'Sheet1'!$L$16"}</definedName>
    <definedName name="______NSO2" localSheetId="18" hidden="1">{"'Sheet1'!$L$16"}</definedName>
    <definedName name="______NSO2" localSheetId="15" hidden="1">{"'Sheet1'!$L$16"}</definedName>
    <definedName name="______NSO2" localSheetId="14" hidden="1">{"'Sheet1'!$L$16"}</definedName>
    <definedName name="______NSO2" localSheetId="13" hidden="1">{"'Sheet1'!$L$16"}</definedName>
    <definedName name="______NSO2" hidden="1">{"'Sheet1'!$L$16"}</definedName>
    <definedName name="______PA3" localSheetId="0" hidden="1">{"'Sheet1'!$L$16"}</definedName>
    <definedName name="______PA3" localSheetId="1" hidden="1">{"'Sheet1'!$L$16"}</definedName>
    <definedName name="______PA3" localSheetId="2" hidden="1">{"'Sheet1'!$L$16"}</definedName>
    <definedName name="______PA3" localSheetId="3" hidden="1">{"'Sheet1'!$L$16"}</definedName>
    <definedName name="______PA3" localSheetId="4" hidden="1">{"'Sheet1'!$L$16"}</definedName>
    <definedName name="______PA3" localSheetId="6" hidden="1">{"'Sheet1'!$L$16"}</definedName>
    <definedName name="______PA3" localSheetId="7" hidden="1">{"'Sheet1'!$L$16"}</definedName>
    <definedName name="______PA3" localSheetId="8" hidden="1">{"'Sheet1'!$L$16"}</definedName>
    <definedName name="______PA3" localSheetId="9" hidden="1">{"'Sheet1'!$L$16"}</definedName>
    <definedName name="______PA3" localSheetId="10" hidden="1">{"'Sheet1'!$L$16"}</definedName>
    <definedName name="______PA3" localSheetId="12" hidden="1">{"'Sheet1'!$L$16"}</definedName>
    <definedName name="______PA3" localSheetId="16" hidden="1">{"'Sheet1'!$L$16"}</definedName>
    <definedName name="______PA3" localSheetId="18" hidden="1">{"'Sheet1'!$L$16"}</definedName>
    <definedName name="______PA3" localSheetId="15" hidden="1">{"'Sheet1'!$L$16"}</definedName>
    <definedName name="______PA3" localSheetId="14" hidden="1">{"'Sheet1'!$L$16"}</definedName>
    <definedName name="______PA3" localSheetId="13"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0" hidden="1">{"'Sheet1'!$L$16"}</definedName>
    <definedName name="______vl2" localSheetId="1" hidden="1">{"'Sheet1'!$L$16"}</definedName>
    <definedName name="______vl2" localSheetId="2" hidden="1">{"'Sheet1'!$L$16"}</definedName>
    <definedName name="______vl2" localSheetId="3" hidden="1">{"'Sheet1'!$L$16"}</definedName>
    <definedName name="______vl2" localSheetId="4" hidden="1">{"'Sheet1'!$L$16"}</definedName>
    <definedName name="______vl2" localSheetId="6" hidden="1">{"'Sheet1'!$L$16"}</definedName>
    <definedName name="______vl2" localSheetId="7" hidden="1">{"'Sheet1'!$L$16"}</definedName>
    <definedName name="______vl2" localSheetId="8" hidden="1">{"'Sheet1'!$L$16"}</definedName>
    <definedName name="______vl2" localSheetId="9" hidden="1">{"'Sheet1'!$L$16"}</definedName>
    <definedName name="______vl2" localSheetId="10" hidden="1">{"'Sheet1'!$L$16"}</definedName>
    <definedName name="______vl2" localSheetId="12" hidden="1">{"'Sheet1'!$L$16"}</definedName>
    <definedName name="______vl2" localSheetId="16" hidden="1">{"'Sheet1'!$L$16"}</definedName>
    <definedName name="______vl2" localSheetId="18" hidden="1">{"'Sheet1'!$L$16"}</definedName>
    <definedName name="______vl2" localSheetId="15" hidden="1">{"'Sheet1'!$L$16"}</definedName>
    <definedName name="______vl2" localSheetId="14" hidden="1">{"'Sheet1'!$L$16"}</definedName>
    <definedName name="______vl2" localSheetId="13" hidden="1">{"'Sheet1'!$L$16"}</definedName>
    <definedName name="______vl2" hidden="1">{"'Sheet1'!$L$16"}</definedName>
    <definedName name="______VL250">#REF!</definedName>
    <definedName name="_____a1" localSheetId="0" hidden="1">{"'Sheet1'!$L$16"}</definedName>
    <definedName name="_____a1" localSheetId="1" hidden="1">{"'Sheet1'!$L$16"}</definedName>
    <definedName name="_____a1" localSheetId="2" hidden="1">{"'Sheet1'!$L$16"}</definedName>
    <definedName name="_____a1" localSheetId="3" hidden="1">{"'Sheet1'!$L$16"}</definedName>
    <definedName name="_____a1" localSheetId="4" hidden="1">{"'Sheet1'!$L$16"}</definedName>
    <definedName name="_____a1" localSheetId="6" hidden="1">{"'Sheet1'!$L$16"}</definedName>
    <definedName name="_____a1" localSheetId="7" hidden="1">{"'Sheet1'!$L$16"}</definedName>
    <definedName name="_____a1" localSheetId="8" hidden="1">{"'Sheet1'!$L$16"}</definedName>
    <definedName name="_____a1" localSheetId="9" hidden="1">{"'Sheet1'!$L$16"}</definedName>
    <definedName name="_____a1" localSheetId="10" hidden="1">{"'Sheet1'!$L$16"}</definedName>
    <definedName name="_____a1" localSheetId="12" hidden="1">{"'Sheet1'!$L$16"}</definedName>
    <definedName name="_____a1" localSheetId="16" hidden="1">{"'Sheet1'!$L$16"}</definedName>
    <definedName name="_____a1" localSheetId="18" hidden="1">{"'Sheet1'!$L$16"}</definedName>
    <definedName name="_____a1" localSheetId="15" hidden="1">{"'Sheet1'!$L$16"}</definedName>
    <definedName name="_____a1" localSheetId="14" hidden="1">{"'Sheet1'!$L$16"}</definedName>
    <definedName name="_____a1" localSheetId="13"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0" hidden="1">{"'Sheet1'!$L$16"}</definedName>
    <definedName name="_____h1" localSheetId="1" hidden="1">{"'Sheet1'!$L$16"}</definedName>
    <definedName name="_____h1" localSheetId="2" hidden="1">{"'Sheet1'!$L$16"}</definedName>
    <definedName name="_____h1" localSheetId="3" hidden="1">{"'Sheet1'!$L$16"}</definedName>
    <definedName name="_____h1" localSheetId="4" hidden="1">{"'Sheet1'!$L$16"}</definedName>
    <definedName name="_____h1" localSheetId="6" hidden="1">{"'Sheet1'!$L$16"}</definedName>
    <definedName name="_____h1" localSheetId="7" hidden="1">{"'Sheet1'!$L$16"}</definedName>
    <definedName name="_____h1" localSheetId="8" hidden="1">{"'Sheet1'!$L$16"}</definedName>
    <definedName name="_____h1" localSheetId="9" hidden="1">{"'Sheet1'!$L$16"}</definedName>
    <definedName name="_____h1" localSheetId="10" hidden="1">{"'Sheet1'!$L$16"}</definedName>
    <definedName name="_____h1" localSheetId="12" hidden="1">{"'Sheet1'!$L$16"}</definedName>
    <definedName name="_____h1" localSheetId="16" hidden="1">{"'Sheet1'!$L$16"}</definedName>
    <definedName name="_____h1" localSheetId="18" hidden="1">{"'Sheet1'!$L$16"}</definedName>
    <definedName name="_____h1" localSheetId="15" hidden="1">{"'Sheet1'!$L$16"}</definedName>
    <definedName name="_____h1" localSheetId="14" hidden="1">{"'Sheet1'!$L$16"}</definedName>
    <definedName name="_____h1" localSheetId="13" hidden="1">{"'Sheet1'!$L$16"}</definedName>
    <definedName name="_____h1" hidden="1">{"'Sheet1'!$L$16"}</definedName>
    <definedName name="_____h10" localSheetId="0" hidden="1">{#N/A,#N/A,FALSE,"Chi ti?t"}</definedName>
    <definedName name="_____h10" localSheetId="1" hidden="1">{#N/A,#N/A,FALSE,"Chi ti?t"}</definedName>
    <definedName name="_____h10" localSheetId="2" hidden="1">{#N/A,#N/A,FALSE,"Chi ti?t"}</definedName>
    <definedName name="_____h10" localSheetId="3" hidden="1">{#N/A,#N/A,FALSE,"Chi ti?t"}</definedName>
    <definedName name="_____h10" localSheetId="4" hidden="1">{#N/A,#N/A,FALSE,"Chi ti?t"}</definedName>
    <definedName name="_____h10" localSheetId="6" hidden="1">{#N/A,#N/A,FALSE,"Chi ti?t"}</definedName>
    <definedName name="_____h10" localSheetId="7" hidden="1">{#N/A,#N/A,FALSE,"Chi ti?t"}</definedName>
    <definedName name="_____h10" localSheetId="8" hidden="1">{#N/A,#N/A,FALSE,"Chi ti?t"}</definedName>
    <definedName name="_____h10" localSheetId="9" hidden="1">{#N/A,#N/A,FALSE,"Chi ti?t"}</definedName>
    <definedName name="_____h10" localSheetId="10" hidden="1">{#N/A,#N/A,FALSE,"Chi ti?t"}</definedName>
    <definedName name="_____h10" localSheetId="12" hidden="1">{#N/A,#N/A,FALSE,"Chi ti?t"}</definedName>
    <definedName name="_____h10" localSheetId="16" hidden="1">{#N/A,#N/A,FALSE,"Chi ti?t"}</definedName>
    <definedName name="_____h10" localSheetId="18" hidden="1">{#N/A,#N/A,FALSE,"Chi ti?t"}</definedName>
    <definedName name="_____h10" localSheetId="15" hidden="1">{#N/A,#N/A,FALSE,"Chi ti?t"}</definedName>
    <definedName name="_____h10" localSheetId="14" hidden="1">{#N/A,#N/A,FALSE,"Chi ti?t"}</definedName>
    <definedName name="_____h10" localSheetId="13" hidden="1">{#N/A,#N/A,FALSE,"Chi ti?t"}</definedName>
    <definedName name="_____h10" hidden="1">{#N/A,#N/A,FALSE,"Chi ti?t"}</definedName>
    <definedName name="_____h2" localSheetId="0" hidden="1">{"'Sheet1'!$L$16"}</definedName>
    <definedName name="_____h2" localSheetId="1" hidden="1">{"'Sheet1'!$L$16"}</definedName>
    <definedName name="_____h2" localSheetId="2" hidden="1">{"'Sheet1'!$L$16"}</definedName>
    <definedName name="_____h2" localSheetId="3" hidden="1">{"'Sheet1'!$L$16"}</definedName>
    <definedName name="_____h2" localSheetId="4" hidden="1">{"'Sheet1'!$L$16"}</definedName>
    <definedName name="_____h2" localSheetId="6" hidden="1">{"'Sheet1'!$L$16"}</definedName>
    <definedName name="_____h2" localSheetId="7" hidden="1">{"'Sheet1'!$L$16"}</definedName>
    <definedName name="_____h2" localSheetId="8" hidden="1">{"'Sheet1'!$L$16"}</definedName>
    <definedName name="_____h2" localSheetId="9" hidden="1">{"'Sheet1'!$L$16"}</definedName>
    <definedName name="_____h2" localSheetId="10" hidden="1">{"'Sheet1'!$L$16"}</definedName>
    <definedName name="_____h2" localSheetId="12" hidden="1">{"'Sheet1'!$L$16"}</definedName>
    <definedName name="_____h2" localSheetId="16" hidden="1">{"'Sheet1'!$L$16"}</definedName>
    <definedName name="_____h2" localSheetId="18" hidden="1">{"'Sheet1'!$L$16"}</definedName>
    <definedName name="_____h2" localSheetId="15" hidden="1">{"'Sheet1'!$L$16"}</definedName>
    <definedName name="_____h2" localSheetId="14" hidden="1">{"'Sheet1'!$L$16"}</definedName>
    <definedName name="_____h2" localSheetId="13" hidden="1">{"'Sheet1'!$L$16"}</definedName>
    <definedName name="_____h2" hidden="1">{"'Sheet1'!$L$16"}</definedName>
    <definedName name="_____h3" localSheetId="0" hidden="1">{"'Sheet1'!$L$16"}</definedName>
    <definedName name="_____h3" localSheetId="1" hidden="1">{"'Sheet1'!$L$16"}</definedName>
    <definedName name="_____h3" localSheetId="2" hidden="1">{"'Sheet1'!$L$16"}</definedName>
    <definedName name="_____h3" localSheetId="3" hidden="1">{"'Sheet1'!$L$16"}</definedName>
    <definedName name="_____h3" localSheetId="4" hidden="1">{"'Sheet1'!$L$16"}</definedName>
    <definedName name="_____h3" localSheetId="6" hidden="1">{"'Sheet1'!$L$16"}</definedName>
    <definedName name="_____h3" localSheetId="7" hidden="1">{"'Sheet1'!$L$16"}</definedName>
    <definedName name="_____h3" localSheetId="8" hidden="1">{"'Sheet1'!$L$16"}</definedName>
    <definedName name="_____h3" localSheetId="9" hidden="1">{"'Sheet1'!$L$16"}</definedName>
    <definedName name="_____h3" localSheetId="10" hidden="1">{"'Sheet1'!$L$16"}</definedName>
    <definedName name="_____h3" localSheetId="12" hidden="1">{"'Sheet1'!$L$16"}</definedName>
    <definedName name="_____h3" localSheetId="16" hidden="1">{"'Sheet1'!$L$16"}</definedName>
    <definedName name="_____h3" localSheetId="18" hidden="1">{"'Sheet1'!$L$16"}</definedName>
    <definedName name="_____h3" localSheetId="15" hidden="1">{"'Sheet1'!$L$16"}</definedName>
    <definedName name="_____h3" localSheetId="14" hidden="1">{"'Sheet1'!$L$16"}</definedName>
    <definedName name="_____h3" localSheetId="13" hidden="1">{"'Sheet1'!$L$16"}</definedName>
    <definedName name="_____h3" hidden="1">{"'Sheet1'!$L$16"}</definedName>
    <definedName name="_____h5" localSheetId="0" hidden="1">{"'Sheet1'!$L$16"}</definedName>
    <definedName name="_____h5" localSheetId="1" hidden="1">{"'Sheet1'!$L$16"}</definedName>
    <definedName name="_____h5" localSheetId="2" hidden="1">{"'Sheet1'!$L$16"}</definedName>
    <definedName name="_____h5" localSheetId="3" hidden="1">{"'Sheet1'!$L$16"}</definedName>
    <definedName name="_____h5" localSheetId="4" hidden="1">{"'Sheet1'!$L$16"}</definedName>
    <definedName name="_____h5" localSheetId="6" hidden="1">{"'Sheet1'!$L$16"}</definedName>
    <definedName name="_____h5" localSheetId="7" hidden="1">{"'Sheet1'!$L$16"}</definedName>
    <definedName name="_____h5" localSheetId="8" hidden="1">{"'Sheet1'!$L$16"}</definedName>
    <definedName name="_____h5" localSheetId="9" hidden="1">{"'Sheet1'!$L$16"}</definedName>
    <definedName name="_____h5" localSheetId="10" hidden="1">{"'Sheet1'!$L$16"}</definedName>
    <definedName name="_____h5" localSheetId="12" hidden="1">{"'Sheet1'!$L$16"}</definedName>
    <definedName name="_____h5" localSheetId="16" hidden="1">{"'Sheet1'!$L$16"}</definedName>
    <definedName name="_____h5" localSheetId="18" hidden="1">{"'Sheet1'!$L$16"}</definedName>
    <definedName name="_____h5" localSheetId="15" hidden="1">{"'Sheet1'!$L$16"}</definedName>
    <definedName name="_____h5" localSheetId="14" hidden="1">{"'Sheet1'!$L$16"}</definedName>
    <definedName name="_____h5" localSheetId="13" hidden="1">{"'Sheet1'!$L$16"}</definedName>
    <definedName name="_____h5" hidden="1">{"'Sheet1'!$L$16"}</definedName>
    <definedName name="_____h6" localSheetId="0" hidden="1">{"'Sheet1'!$L$16"}</definedName>
    <definedName name="_____h6" localSheetId="1" hidden="1">{"'Sheet1'!$L$16"}</definedName>
    <definedName name="_____h6" localSheetId="2" hidden="1">{"'Sheet1'!$L$16"}</definedName>
    <definedName name="_____h6" localSheetId="3" hidden="1">{"'Sheet1'!$L$16"}</definedName>
    <definedName name="_____h6" localSheetId="4" hidden="1">{"'Sheet1'!$L$16"}</definedName>
    <definedName name="_____h6" localSheetId="6" hidden="1">{"'Sheet1'!$L$16"}</definedName>
    <definedName name="_____h6" localSheetId="7" hidden="1">{"'Sheet1'!$L$16"}</definedName>
    <definedName name="_____h6" localSheetId="8" hidden="1">{"'Sheet1'!$L$16"}</definedName>
    <definedName name="_____h6" localSheetId="9" hidden="1">{"'Sheet1'!$L$16"}</definedName>
    <definedName name="_____h6" localSheetId="10" hidden="1">{"'Sheet1'!$L$16"}</definedName>
    <definedName name="_____h6" localSheetId="12" hidden="1">{"'Sheet1'!$L$16"}</definedName>
    <definedName name="_____h6" localSheetId="16" hidden="1">{"'Sheet1'!$L$16"}</definedName>
    <definedName name="_____h6" localSheetId="18" hidden="1">{"'Sheet1'!$L$16"}</definedName>
    <definedName name="_____h6" localSheetId="15" hidden="1">{"'Sheet1'!$L$16"}</definedName>
    <definedName name="_____h6" localSheetId="14" hidden="1">{"'Sheet1'!$L$16"}</definedName>
    <definedName name="_____h6" localSheetId="13" hidden="1">{"'Sheet1'!$L$16"}</definedName>
    <definedName name="_____h6" hidden="1">{"'Sheet1'!$L$16"}</definedName>
    <definedName name="_____h7" localSheetId="0" hidden="1">{"'Sheet1'!$L$16"}</definedName>
    <definedName name="_____h7" localSheetId="1" hidden="1">{"'Sheet1'!$L$16"}</definedName>
    <definedName name="_____h7" localSheetId="2" hidden="1">{"'Sheet1'!$L$16"}</definedName>
    <definedName name="_____h7" localSheetId="3" hidden="1">{"'Sheet1'!$L$16"}</definedName>
    <definedName name="_____h7" localSheetId="4" hidden="1">{"'Sheet1'!$L$16"}</definedName>
    <definedName name="_____h7" localSheetId="6" hidden="1">{"'Sheet1'!$L$16"}</definedName>
    <definedName name="_____h7" localSheetId="7" hidden="1">{"'Sheet1'!$L$16"}</definedName>
    <definedName name="_____h7" localSheetId="8" hidden="1">{"'Sheet1'!$L$16"}</definedName>
    <definedName name="_____h7" localSheetId="9" hidden="1">{"'Sheet1'!$L$16"}</definedName>
    <definedName name="_____h7" localSheetId="10" hidden="1">{"'Sheet1'!$L$16"}</definedName>
    <definedName name="_____h7" localSheetId="12" hidden="1">{"'Sheet1'!$L$16"}</definedName>
    <definedName name="_____h7" localSheetId="16" hidden="1">{"'Sheet1'!$L$16"}</definedName>
    <definedName name="_____h7" localSheetId="18" hidden="1">{"'Sheet1'!$L$16"}</definedName>
    <definedName name="_____h7" localSheetId="15" hidden="1">{"'Sheet1'!$L$16"}</definedName>
    <definedName name="_____h7" localSheetId="14" hidden="1">{"'Sheet1'!$L$16"}</definedName>
    <definedName name="_____h7" localSheetId="13" hidden="1">{"'Sheet1'!$L$16"}</definedName>
    <definedName name="_____h7" hidden="1">{"'Sheet1'!$L$16"}</definedName>
    <definedName name="_____h8" localSheetId="0" hidden="1">{"'Sheet1'!$L$16"}</definedName>
    <definedName name="_____h8" localSheetId="1" hidden="1">{"'Sheet1'!$L$16"}</definedName>
    <definedName name="_____h8" localSheetId="2" hidden="1">{"'Sheet1'!$L$16"}</definedName>
    <definedName name="_____h8" localSheetId="3" hidden="1">{"'Sheet1'!$L$16"}</definedName>
    <definedName name="_____h8" localSheetId="4" hidden="1">{"'Sheet1'!$L$16"}</definedName>
    <definedName name="_____h8" localSheetId="6" hidden="1">{"'Sheet1'!$L$16"}</definedName>
    <definedName name="_____h8" localSheetId="7" hidden="1">{"'Sheet1'!$L$16"}</definedName>
    <definedName name="_____h8" localSheetId="8" hidden="1">{"'Sheet1'!$L$16"}</definedName>
    <definedName name="_____h8" localSheetId="9" hidden="1">{"'Sheet1'!$L$16"}</definedName>
    <definedName name="_____h8" localSheetId="10" hidden="1">{"'Sheet1'!$L$16"}</definedName>
    <definedName name="_____h8" localSheetId="12" hidden="1">{"'Sheet1'!$L$16"}</definedName>
    <definedName name="_____h8" localSheetId="16" hidden="1">{"'Sheet1'!$L$16"}</definedName>
    <definedName name="_____h8" localSheetId="18" hidden="1">{"'Sheet1'!$L$16"}</definedName>
    <definedName name="_____h8" localSheetId="15" hidden="1">{"'Sheet1'!$L$16"}</definedName>
    <definedName name="_____h8" localSheetId="14" hidden="1">{"'Sheet1'!$L$16"}</definedName>
    <definedName name="_____h8" localSheetId="13" hidden="1">{"'Sheet1'!$L$16"}</definedName>
    <definedName name="_____h8" hidden="1">{"'Sheet1'!$L$16"}</definedName>
    <definedName name="_____h9" localSheetId="0" hidden="1">{"'Sheet1'!$L$16"}</definedName>
    <definedName name="_____h9" localSheetId="1" hidden="1">{"'Sheet1'!$L$16"}</definedName>
    <definedName name="_____h9" localSheetId="2" hidden="1">{"'Sheet1'!$L$16"}</definedName>
    <definedName name="_____h9" localSheetId="3" hidden="1">{"'Sheet1'!$L$16"}</definedName>
    <definedName name="_____h9" localSheetId="4" hidden="1">{"'Sheet1'!$L$16"}</definedName>
    <definedName name="_____h9" localSheetId="6" hidden="1">{"'Sheet1'!$L$16"}</definedName>
    <definedName name="_____h9" localSheetId="7" hidden="1">{"'Sheet1'!$L$16"}</definedName>
    <definedName name="_____h9" localSheetId="8" hidden="1">{"'Sheet1'!$L$16"}</definedName>
    <definedName name="_____h9" localSheetId="9" hidden="1">{"'Sheet1'!$L$16"}</definedName>
    <definedName name="_____h9" localSheetId="10" hidden="1">{"'Sheet1'!$L$16"}</definedName>
    <definedName name="_____h9" localSheetId="12" hidden="1">{"'Sheet1'!$L$16"}</definedName>
    <definedName name="_____h9" localSheetId="16" hidden="1">{"'Sheet1'!$L$16"}</definedName>
    <definedName name="_____h9" localSheetId="18" hidden="1">{"'Sheet1'!$L$16"}</definedName>
    <definedName name="_____h9" localSheetId="15" hidden="1">{"'Sheet1'!$L$16"}</definedName>
    <definedName name="_____h9" localSheetId="14" hidden="1">{"'Sheet1'!$L$16"}</definedName>
    <definedName name="_____h9" localSheetId="13"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0" hidden="1">{"'Sheet1'!$L$16"}</definedName>
    <definedName name="_____NSO2" localSheetId="1" hidden="1">{"'Sheet1'!$L$16"}</definedName>
    <definedName name="_____NSO2" localSheetId="2" hidden="1">{"'Sheet1'!$L$16"}</definedName>
    <definedName name="_____NSO2" localSheetId="3" hidden="1">{"'Sheet1'!$L$16"}</definedName>
    <definedName name="_____NSO2" localSheetId="4" hidden="1">{"'Sheet1'!$L$16"}</definedName>
    <definedName name="_____NSO2" localSheetId="6" hidden="1">{"'Sheet1'!$L$16"}</definedName>
    <definedName name="_____NSO2" localSheetId="7" hidden="1">{"'Sheet1'!$L$16"}</definedName>
    <definedName name="_____NSO2" localSheetId="8" hidden="1">{"'Sheet1'!$L$16"}</definedName>
    <definedName name="_____NSO2" localSheetId="9" hidden="1">{"'Sheet1'!$L$16"}</definedName>
    <definedName name="_____NSO2" localSheetId="10" hidden="1">{"'Sheet1'!$L$16"}</definedName>
    <definedName name="_____NSO2" localSheetId="12" hidden="1">{"'Sheet1'!$L$16"}</definedName>
    <definedName name="_____NSO2" localSheetId="16" hidden="1">{"'Sheet1'!$L$16"}</definedName>
    <definedName name="_____NSO2" localSheetId="18" hidden="1">{"'Sheet1'!$L$16"}</definedName>
    <definedName name="_____NSO2" localSheetId="15" hidden="1">{"'Sheet1'!$L$16"}</definedName>
    <definedName name="_____NSO2" localSheetId="14" hidden="1">{"'Sheet1'!$L$16"}</definedName>
    <definedName name="_____NSO2" localSheetId="13" hidden="1">{"'Sheet1'!$L$16"}</definedName>
    <definedName name="_____NSO2" hidden="1">{"'Sheet1'!$L$16"}</definedName>
    <definedName name="_____PA3" localSheetId="0" hidden="1">{"'Sheet1'!$L$16"}</definedName>
    <definedName name="_____PA3" localSheetId="1" hidden="1">{"'Sheet1'!$L$16"}</definedName>
    <definedName name="_____PA3" localSheetId="2" hidden="1">{"'Sheet1'!$L$16"}</definedName>
    <definedName name="_____PA3" localSheetId="3" hidden="1">{"'Sheet1'!$L$16"}</definedName>
    <definedName name="_____PA3" localSheetId="4" hidden="1">{"'Sheet1'!$L$16"}</definedName>
    <definedName name="_____PA3" localSheetId="6" hidden="1">{"'Sheet1'!$L$16"}</definedName>
    <definedName name="_____PA3" localSheetId="7" hidden="1">{"'Sheet1'!$L$16"}</definedName>
    <definedName name="_____PA3" localSheetId="8" hidden="1">{"'Sheet1'!$L$16"}</definedName>
    <definedName name="_____PA3" localSheetId="9" hidden="1">{"'Sheet1'!$L$16"}</definedName>
    <definedName name="_____PA3" localSheetId="10" hidden="1">{"'Sheet1'!$L$16"}</definedName>
    <definedName name="_____PA3" localSheetId="12" hidden="1">{"'Sheet1'!$L$16"}</definedName>
    <definedName name="_____PA3" localSheetId="16" hidden="1">{"'Sheet1'!$L$16"}</definedName>
    <definedName name="_____PA3" localSheetId="18" hidden="1">{"'Sheet1'!$L$16"}</definedName>
    <definedName name="_____PA3" localSheetId="15" hidden="1">{"'Sheet1'!$L$16"}</definedName>
    <definedName name="_____PA3" localSheetId="14" hidden="1">{"'Sheet1'!$L$16"}</definedName>
    <definedName name="_____PA3" localSheetId="13"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0" hidden="1">{"'Sheet1'!$L$16"}</definedName>
    <definedName name="_____vl2" localSheetId="1" hidden="1">{"'Sheet1'!$L$16"}</definedName>
    <definedName name="_____vl2" localSheetId="2" hidden="1">{"'Sheet1'!$L$16"}</definedName>
    <definedName name="_____vl2" localSheetId="3" hidden="1">{"'Sheet1'!$L$16"}</definedName>
    <definedName name="_____vl2" localSheetId="4" hidden="1">{"'Sheet1'!$L$16"}</definedName>
    <definedName name="_____vl2" localSheetId="6" hidden="1">{"'Sheet1'!$L$16"}</definedName>
    <definedName name="_____vl2" localSheetId="7" hidden="1">{"'Sheet1'!$L$16"}</definedName>
    <definedName name="_____vl2" localSheetId="8" hidden="1">{"'Sheet1'!$L$16"}</definedName>
    <definedName name="_____vl2" localSheetId="9" hidden="1">{"'Sheet1'!$L$16"}</definedName>
    <definedName name="_____vl2" localSheetId="10" hidden="1">{"'Sheet1'!$L$16"}</definedName>
    <definedName name="_____vl2" localSheetId="12" hidden="1">{"'Sheet1'!$L$16"}</definedName>
    <definedName name="_____vl2" localSheetId="16" hidden="1">{"'Sheet1'!$L$16"}</definedName>
    <definedName name="_____vl2" localSheetId="18" hidden="1">{"'Sheet1'!$L$16"}</definedName>
    <definedName name="_____vl2" localSheetId="15" hidden="1">{"'Sheet1'!$L$16"}</definedName>
    <definedName name="_____vl2" localSheetId="14" hidden="1">{"'Sheet1'!$L$16"}</definedName>
    <definedName name="_____vl2" localSheetId="13" hidden="1">{"'Sheet1'!$L$16"}</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0" hidden="1">{"'Sheet1'!$L$16"}</definedName>
    <definedName name="____h1" localSheetId="1" hidden="1">{"'Sheet1'!$L$16"}</definedName>
    <definedName name="____h1" localSheetId="2" hidden="1">{"'Sheet1'!$L$16"}</definedName>
    <definedName name="____h1" localSheetId="3" hidden="1">{"'Sheet1'!$L$16"}</definedName>
    <definedName name="____h1" localSheetId="4" hidden="1">{"'Sheet1'!$L$16"}</definedName>
    <definedName name="____h1" localSheetId="6" hidden="1">{"'Sheet1'!$L$16"}</definedName>
    <definedName name="____h1" localSheetId="7" hidden="1">{"'Sheet1'!$L$16"}</definedName>
    <definedName name="____h1" localSheetId="8" hidden="1">{"'Sheet1'!$L$16"}</definedName>
    <definedName name="____h1" localSheetId="9" hidden="1">{"'Sheet1'!$L$16"}</definedName>
    <definedName name="____h1" localSheetId="10" hidden="1">{"'Sheet1'!$L$16"}</definedName>
    <definedName name="____h1" localSheetId="12" hidden="1">{"'Sheet1'!$L$16"}</definedName>
    <definedName name="____h1" localSheetId="16" hidden="1">{"'Sheet1'!$L$16"}</definedName>
    <definedName name="____h1" localSheetId="18" hidden="1">{"'Sheet1'!$L$16"}</definedName>
    <definedName name="____h1" localSheetId="15" hidden="1">{"'Sheet1'!$L$16"}</definedName>
    <definedName name="____h1" localSheetId="14" hidden="1">{"'Sheet1'!$L$16"}</definedName>
    <definedName name="____h1" localSheetId="13" hidden="1">{"'Sheet1'!$L$16"}</definedName>
    <definedName name="____h1" hidden="1">{"'Sheet1'!$L$16"}</definedName>
    <definedName name="____h10" localSheetId="0" hidden="1">{#N/A,#N/A,FALSE,"Chi ti?t"}</definedName>
    <definedName name="____h10" localSheetId="1" hidden="1">{#N/A,#N/A,FALSE,"Chi ti?t"}</definedName>
    <definedName name="____h10" localSheetId="2" hidden="1">{#N/A,#N/A,FALSE,"Chi ti?t"}</definedName>
    <definedName name="____h10" localSheetId="3" hidden="1">{#N/A,#N/A,FALSE,"Chi ti?t"}</definedName>
    <definedName name="____h10" localSheetId="4" hidden="1">{#N/A,#N/A,FALSE,"Chi ti?t"}</definedName>
    <definedName name="____h10" localSheetId="6" hidden="1">{#N/A,#N/A,FALSE,"Chi ti?t"}</definedName>
    <definedName name="____h10" localSheetId="7" hidden="1">{#N/A,#N/A,FALSE,"Chi ti?t"}</definedName>
    <definedName name="____h10" localSheetId="8" hidden="1">{#N/A,#N/A,FALSE,"Chi ti?t"}</definedName>
    <definedName name="____h10" localSheetId="9" hidden="1">{#N/A,#N/A,FALSE,"Chi ti?t"}</definedName>
    <definedName name="____h10" localSheetId="10" hidden="1">{#N/A,#N/A,FALSE,"Chi ti?t"}</definedName>
    <definedName name="____h10" localSheetId="12" hidden="1">{#N/A,#N/A,FALSE,"Chi ti?t"}</definedName>
    <definedName name="____h10" localSheetId="16" hidden="1">{#N/A,#N/A,FALSE,"Chi ti?t"}</definedName>
    <definedName name="____h10" localSheetId="18" hidden="1">{#N/A,#N/A,FALSE,"Chi ti?t"}</definedName>
    <definedName name="____h10" localSheetId="15" hidden="1">{#N/A,#N/A,FALSE,"Chi ti?t"}</definedName>
    <definedName name="____h10" localSheetId="14" hidden="1">{#N/A,#N/A,FALSE,"Chi ti?t"}</definedName>
    <definedName name="____h10" localSheetId="13" hidden="1">{#N/A,#N/A,FALSE,"Chi ti?t"}</definedName>
    <definedName name="____h10" hidden="1">{#N/A,#N/A,FALSE,"Chi ti?t"}</definedName>
    <definedName name="____h2" localSheetId="0" hidden="1">{"'Sheet1'!$L$16"}</definedName>
    <definedName name="____h2" localSheetId="1" hidden="1">{"'Sheet1'!$L$16"}</definedName>
    <definedName name="____h2" localSheetId="2" hidden="1">{"'Sheet1'!$L$16"}</definedName>
    <definedName name="____h2" localSheetId="3" hidden="1">{"'Sheet1'!$L$16"}</definedName>
    <definedName name="____h2" localSheetId="4" hidden="1">{"'Sheet1'!$L$16"}</definedName>
    <definedName name="____h2" localSheetId="6" hidden="1">{"'Sheet1'!$L$16"}</definedName>
    <definedName name="____h2" localSheetId="7" hidden="1">{"'Sheet1'!$L$16"}</definedName>
    <definedName name="____h2" localSheetId="8" hidden="1">{"'Sheet1'!$L$16"}</definedName>
    <definedName name="____h2" localSheetId="9" hidden="1">{"'Sheet1'!$L$16"}</definedName>
    <definedName name="____h2" localSheetId="10" hidden="1">{"'Sheet1'!$L$16"}</definedName>
    <definedName name="____h2" localSheetId="12" hidden="1">{"'Sheet1'!$L$16"}</definedName>
    <definedName name="____h2" localSheetId="16" hidden="1">{"'Sheet1'!$L$16"}</definedName>
    <definedName name="____h2" localSheetId="18" hidden="1">{"'Sheet1'!$L$16"}</definedName>
    <definedName name="____h2" localSheetId="15" hidden="1">{"'Sheet1'!$L$16"}</definedName>
    <definedName name="____h2" localSheetId="14" hidden="1">{"'Sheet1'!$L$16"}</definedName>
    <definedName name="____h2" localSheetId="13" hidden="1">{"'Sheet1'!$L$16"}</definedName>
    <definedName name="____h2" hidden="1">{"'Sheet1'!$L$16"}</definedName>
    <definedName name="____h3" localSheetId="0" hidden="1">{"'Sheet1'!$L$16"}</definedName>
    <definedName name="____h3" localSheetId="1" hidden="1">{"'Sheet1'!$L$16"}</definedName>
    <definedName name="____h3" localSheetId="2" hidden="1">{"'Sheet1'!$L$16"}</definedName>
    <definedName name="____h3" localSheetId="3" hidden="1">{"'Sheet1'!$L$16"}</definedName>
    <definedName name="____h3" localSheetId="4" hidden="1">{"'Sheet1'!$L$16"}</definedName>
    <definedName name="____h3" localSheetId="6" hidden="1">{"'Sheet1'!$L$16"}</definedName>
    <definedName name="____h3" localSheetId="7" hidden="1">{"'Sheet1'!$L$16"}</definedName>
    <definedName name="____h3" localSheetId="8" hidden="1">{"'Sheet1'!$L$16"}</definedName>
    <definedName name="____h3" localSheetId="9" hidden="1">{"'Sheet1'!$L$16"}</definedName>
    <definedName name="____h3" localSheetId="10" hidden="1">{"'Sheet1'!$L$16"}</definedName>
    <definedName name="____h3" localSheetId="12" hidden="1">{"'Sheet1'!$L$16"}</definedName>
    <definedName name="____h3" localSheetId="16" hidden="1">{"'Sheet1'!$L$16"}</definedName>
    <definedName name="____h3" localSheetId="18" hidden="1">{"'Sheet1'!$L$16"}</definedName>
    <definedName name="____h3" localSheetId="15" hidden="1">{"'Sheet1'!$L$16"}</definedName>
    <definedName name="____h3" localSheetId="14" hidden="1">{"'Sheet1'!$L$16"}</definedName>
    <definedName name="____h3" localSheetId="13" hidden="1">{"'Sheet1'!$L$16"}</definedName>
    <definedName name="____h3" hidden="1">{"'Sheet1'!$L$16"}</definedName>
    <definedName name="____h5" localSheetId="0" hidden="1">{"'Sheet1'!$L$16"}</definedName>
    <definedName name="____h5" localSheetId="1" hidden="1">{"'Sheet1'!$L$16"}</definedName>
    <definedName name="____h5" localSheetId="2" hidden="1">{"'Sheet1'!$L$16"}</definedName>
    <definedName name="____h5" localSheetId="3" hidden="1">{"'Sheet1'!$L$16"}</definedName>
    <definedName name="____h5" localSheetId="4" hidden="1">{"'Sheet1'!$L$16"}</definedName>
    <definedName name="____h5" localSheetId="6" hidden="1">{"'Sheet1'!$L$16"}</definedName>
    <definedName name="____h5" localSheetId="7" hidden="1">{"'Sheet1'!$L$16"}</definedName>
    <definedName name="____h5" localSheetId="8" hidden="1">{"'Sheet1'!$L$16"}</definedName>
    <definedName name="____h5" localSheetId="9" hidden="1">{"'Sheet1'!$L$16"}</definedName>
    <definedName name="____h5" localSheetId="10" hidden="1">{"'Sheet1'!$L$16"}</definedName>
    <definedName name="____h5" localSheetId="12" hidden="1">{"'Sheet1'!$L$16"}</definedName>
    <definedName name="____h5" localSheetId="16" hidden="1">{"'Sheet1'!$L$16"}</definedName>
    <definedName name="____h5" localSheetId="18" hidden="1">{"'Sheet1'!$L$16"}</definedName>
    <definedName name="____h5" localSheetId="15" hidden="1">{"'Sheet1'!$L$16"}</definedName>
    <definedName name="____h5" localSheetId="14" hidden="1">{"'Sheet1'!$L$16"}</definedName>
    <definedName name="____h5" localSheetId="13" hidden="1">{"'Sheet1'!$L$16"}</definedName>
    <definedName name="____h5" hidden="1">{"'Sheet1'!$L$16"}</definedName>
    <definedName name="____h6" localSheetId="0" hidden="1">{"'Sheet1'!$L$16"}</definedName>
    <definedName name="____h6" localSheetId="1" hidden="1">{"'Sheet1'!$L$16"}</definedName>
    <definedName name="____h6" localSheetId="2" hidden="1">{"'Sheet1'!$L$16"}</definedName>
    <definedName name="____h6" localSheetId="3" hidden="1">{"'Sheet1'!$L$16"}</definedName>
    <definedName name="____h6" localSheetId="4" hidden="1">{"'Sheet1'!$L$16"}</definedName>
    <definedName name="____h6" localSheetId="6" hidden="1">{"'Sheet1'!$L$16"}</definedName>
    <definedName name="____h6" localSheetId="7" hidden="1">{"'Sheet1'!$L$16"}</definedName>
    <definedName name="____h6" localSheetId="8" hidden="1">{"'Sheet1'!$L$16"}</definedName>
    <definedName name="____h6" localSheetId="9" hidden="1">{"'Sheet1'!$L$16"}</definedName>
    <definedName name="____h6" localSheetId="10" hidden="1">{"'Sheet1'!$L$16"}</definedName>
    <definedName name="____h6" localSheetId="12" hidden="1">{"'Sheet1'!$L$16"}</definedName>
    <definedName name="____h6" localSheetId="16" hidden="1">{"'Sheet1'!$L$16"}</definedName>
    <definedName name="____h6" localSheetId="18" hidden="1">{"'Sheet1'!$L$16"}</definedName>
    <definedName name="____h6" localSheetId="15" hidden="1">{"'Sheet1'!$L$16"}</definedName>
    <definedName name="____h6" localSheetId="14" hidden="1">{"'Sheet1'!$L$16"}</definedName>
    <definedName name="____h6" localSheetId="13" hidden="1">{"'Sheet1'!$L$16"}</definedName>
    <definedName name="____h6" hidden="1">{"'Sheet1'!$L$16"}</definedName>
    <definedName name="____h7" localSheetId="0" hidden="1">{"'Sheet1'!$L$16"}</definedName>
    <definedName name="____h7" localSheetId="1" hidden="1">{"'Sheet1'!$L$16"}</definedName>
    <definedName name="____h7" localSheetId="2" hidden="1">{"'Sheet1'!$L$16"}</definedName>
    <definedName name="____h7" localSheetId="3" hidden="1">{"'Sheet1'!$L$16"}</definedName>
    <definedName name="____h7" localSheetId="4" hidden="1">{"'Sheet1'!$L$16"}</definedName>
    <definedName name="____h7" localSheetId="6" hidden="1">{"'Sheet1'!$L$16"}</definedName>
    <definedName name="____h7" localSheetId="7" hidden="1">{"'Sheet1'!$L$16"}</definedName>
    <definedName name="____h7" localSheetId="8" hidden="1">{"'Sheet1'!$L$16"}</definedName>
    <definedName name="____h7" localSheetId="9" hidden="1">{"'Sheet1'!$L$16"}</definedName>
    <definedName name="____h7" localSheetId="10" hidden="1">{"'Sheet1'!$L$16"}</definedName>
    <definedName name="____h7" localSheetId="12" hidden="1">{"'Sheet1'!$L$16"}</definedName>
    <definedName name="____h7" localSheetId="16" hidden="1">{"'Sheet1'!$L$16"}</definedName>
    <definedName name="____h7" localSheetId="18" hidden="1">{"'Sheet1'!$L$16"}</definedName>
    <definedName name="____h7" localSheetId="15" hidden="1">{"'Sheet1'!$L$16"}</definedName>
    <definedName name="____h7" localSheetId="14" hidden="1">{"'Sheet1'!$L$16"}</definedName>
    <definedName name="____h7" localSheetId="13" hidden="1">{"'Sheet1'!$L$16"}</definedName>
    <definedName name="____h7" hidden="1">{"'Sheet1'!$L$16"}</definedName>
    <definedName name="____h8" localSheetId="0" hidden="1">{"'Sheet1'!$L$16"}</definedName>
    <definedName name="____h8" localSheetId="1" hidden="1">{"'Sheet1'!$L$16"}</definedName>
    <definedName name="____h8" localSheetId="2" hidden="1">{"'Sheet1'!$L$16"}</definedName>
    <definedName name="____h8" localSheetId="3" hidden="1">{"'Sheet1'!$L$16"}</definedName>
    <definedName name="____h8" localSheetId="4" hidden="1">{"'Sheet1'!$L$16"}</definedName>
    <definedName name="____h8" localSheetId="6" hidden="1">{"'Sheet1'!$L$16"}</definedName>
    <definedName name="____h8" localSheetId="7" hidden="1">{"'Sheet1'!$L$16"}</definedName>
    <definedName name="____h8" localSheetId="8" hidden="1">{"'Sheet1'!$L$16"}</definedName>
    <definedName name="____h8" localSheetId="9" hidden="1">{"'Sheet1'!$L$16"}</definedName>
    <definedName name="____h8" localSheetId="10" hidden="1">{"'Sheet1'!$L$16"}</definedName>
    <definedName name="____h8" localSheetId="12" hidden="1">{"'Sheet1'!$L$16"}</definedName>
    <definedName name="____h8" localSheetId="16" hidden="1">{"'Sheet1'!$L$16"}</definedName>
    <definedName name="____h8" localSheetId="18" hidden="1">{"'Sheet1'!$L$16"}</definedName>
    <definedName name="____h8" localSheetId="15" hidden="1">{"'Sheet1'!$L$16"}</definedName>
    <definedName name="____h8" localSheetId="14" hidden="1">{"'Sheet1'!$L$16"}</definedName>
    <definedName name="____h8" localSheetId="13" hidden="1">{"'Sheet1'!$L$16"}</definedName>
    <definedName name="____h8" hidden="1">{"'Sheet1'!$L$16"}</definedName>
    <definedName name="____h9" localSheetId="0" hidden="1">{"'Sheet1'!$L$16"}</definedName>
    <definedName name="____h9" localSheetId="1" hidden="1">{"'Sheet1'!$L$16"}</definedName>
    <definedName name="____h9" localSheetId="2" hidden="1">{"'Sheet1'!$L$16"}</definedName>
    <definedName name="____h9" localSheetId="3" hidden="1">{"'Sheet1'!$L$16"}</definedName>
    <definedName name="____h9" localSheetId="4" hidden="1">{"'Sheet1'!$L$16"}</definedName>
    <definedName name="____h9" localSheetId="6" hidden="1">{"'Sheet1'!$L$16"}</definedName>
    <definedName name="____h9" localSheetId="7" hidden="1">{"'Sheet1'!$L$16"}</definedName>
    <definedName name="____h9" localSheetId="8" hidden="1">{"'Sheet1'!$L$16"}</definedName>
    <definedName name="____h9" localSheetId="9" hidden="1">{"'Sheet1'!$L$16"}</definedName>
    <definedName name="____h9" localSheetId="10" hidden="1">{"'Sheet1'!$L$16"}</definedName>
    <definedName name="____h9" localSheetId="12" hidden="1">{"'Sheet1'!$L$16"}</definedName>
    <definedName name="____h9" localSheetId="16" hidden="1">{"'Sheet1'!$L$16"}</definedName>
    <definedName name="____h9" localSheetId="18" hidden="1">{"'Sheet1'!$L$16"}</definedName>
    <definedName name="____h9" localSheetId="15" hidden="1">{"'Sheet1'!$L$16"}</definedName>
    <definedName name="____h9" localSheetId="14" hidden="1">{"'Sheet1'!$L$16"}</definedName>
    <definedName name="____h9" localSheetId="13"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0" hidden="1">{"'Sheet1'!$L$16"}</definedName>
    <definedName name="____NSO2" localSheetId="1" hidden="1">{"'Sheet1'!$L$16"}</definedName>
    <definedName name="____NSO2" localSheetId="2" hidden="1">{"'Sheet1'!$L$16"}</definedName>
    <definedName name="____NSO2" localSheetId="3" hidden="1">{"'Sheet1'!$L$16"}</definedName>
    <definedName name="____NSO2" localSheetId="4" hidden="1">{"'Sheet1'!$L$16"}</definedName>
    <definedName name="____NSO2" localSheetId="6" hidden="1">{"'Sheet1'!$L$16"}</definedName>
    <definedName name="____NSO2" localSheetId="7" hidden="1">{"'Sheet1'!$L$16"}</definedName>
    <definedName name="____NSO2" localSheetId="8" hidden="1">{"'Sheet1'!$L$16"}</definedName>
    <definedName name="____NSO2" localSheetId="9" hidden="1">{"'Sheet1'!$L$16"}</definedName>
    <definedName name="____NSO2" localSheetId="10" hidden="1">{"'Sheet1'!$L$16"}</definedName>
    <definedName name="____NSO2" localSheetId="12" hidden="1">{"'Sheet1'!$L$16"}</definedName>
    <definedName name="____NSO2" localSheetId="16" hidden="1">{"'Sheet1'!$L$16"}</definedName>
    <definedName name="____NSO2" localSheetId="18" hidden="1">{"'Sheet1'!$L$16"}</definedName>
    <definedName name="____NSO2" localSheetId="15" hidden="1">{"'Sheet1'!$L$16"}</definedName>
    <definedName name="____NSO2" localSheetId="14" hidden="1">{"'Sheet1'!$L$16"}</definedName>
    <definedName name="____NSO2" localSheetId="13" hidden="1">{"'Sheet1'!$L$16"}</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0" hidden="1">{"'Sheet1'!$L$16"}</definedName>
    <definedName name="____vl2" localSheetId="1" hidden="1">{"'Sheet1'!$L$16"}</definedName>
    <definedName name="____vl2" localSheetId="2" hidden="1">{"'Sheet1'!$L$16"}</definedName>
    <definedName name="____vl2" localSheetId="3" hidden="1">{"'Sheet1'!$L$16"}</definedName>
    <definedName name="____vl2" localSheetId="4" hidden="1">{"'Sheet1'!$L$16"}</definedName>
    <definedName name="____vl2" localSheetId="6" hidden="1">{"'Sheet1'!$L$16"}</definedName>
    <definedName name="____vl2" localSheetId="7" hidden="1">{"'Sheet1'!$L$16"}</definedName>
    <definedName name="____vl2" localSheetId="8" hidden="1">{"'Sheet1'!$L$16"}</definedName>
    <definedName name="____vl2" localSheetId="9" hidden="1">{"'Sheet1'!$L$16"}</definedName>
    <definedName name="____vl2" localSheetId="10" hidden="1">{"'Sheet1'!$L$16"}</definedName>
    <definedName name="____vl2" localSheetId="12" hidden="1">{"'Sheet1'!$L$16"}</definedName>
    <definedName name="____vl2" localSheetId="16" hidden="1">{"'Sheet1'!$L$16"}</definedName>
    <definedName name="____vl2" localSheetId="18" hidden="1">{"'Sheet1'!$L$16"}</definedName>
    <definedName name="____vl2" localSheetId="15" hidden="1">{"'Sheet1'!$L$16"}</definedName>
    <definedName name="____vl2" localSheetId="14" hidden="1">{"'Sheet1'!$L$16"}</definedName>
    <definedName name="____vl2" localSheetId="13" hidden="1">{"'Sheet1'!$L$16"}</definedName>
    <definedName name="____vl2" hidden="1">{"'Sheet1'!$L$16"}</definedName>
    <definedName name="____VL250">#REF!</definedName>
    <definedName name="___a1" localSheetId="0" hidden="1">{"'Sheet1'!$L$16"}</definedName>
    <definedName name="___a1" localSheetId="1" hidden="1">{"'Sheet1'!$L$16"}</definedName>
    <definedName name="___a1" localSheetId="2" hidden="1">{"'Sheet1'!$L$16"}</definedName>
    <definedName name="___a1" localSheetId="3" hidden="1">{"'Sheet1'!$L$16"}</definedName>
    <definedName name="___a1" localSheetId="4" hidden="1">{"'Sheet1'!$L$16"}</definedName>
    <definedName name="___a1" localSheetId="6" hidden="1">{"'Sheet1'!$L$16"}</definedName>
    <definedName name="___a1" localSheetId="7" hidden="1">{"'Sheet1'!$L$16"}</definedName>
    <definedName name="___a1" localSheetId="8" hidden="1">{"'Sheet1'!$L$16"}</definedName>
    <definedName name="___a1" localSheetId="9" hidden="1">{"'Sheet1'!$L$16"}</definedName>
    <definedName name="___a1" localSheetId="10" hidden="1">{"'Sheet1'!$L$16"}</definedName>
    <definedName name="___a1" localSheetId="12" hidden="1">{"'Sheet1'!$L$16"}</definedName>
    <definedName name="___a1" localSheetId="16" hidden="1">{"'Sheet1'!$L$16"}</definedName>
    <definedName name="___a1" localSheetId="18" hidden="1">{"'Sheet1'!$L$16"}</definedName>
    <definedName name="___a1" localSheetId="15" hidden="1">{"'Sheet1'!$L$16"}</definedName>
    <definedName name="___a1" localSheetId="14" hidden="1">{"'Sheet1'!$L$16"}</definedName>
    <definedName name="___a1" localSheetId="13"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0" hidden="1">{"'Sheet1'!$L$16"}</definedName>
    <definedName name="___h1" localSheetId="1" hidden="1">{"'Sheet1'!$L$16"}</definedName>
    <definedName name="___h1" localSheetId="2" hidden="1">{"'Sheet1'!$L$16"}</definedName>
    <definedName name="___h1" localSheetId="3" hidden="1">{"'Sheet1'!$L$16"}</definedName>
    <definedName name="___h1" localSheetId="4" hidden="1">{"'Sheet1'!$L$16"}</definedName>
    <definedName name="___h1" localSheetId="6" hidden="1">{"'Sheet1'!$L$16"}</definedName>
    <definedName name="___h1" localSheetId="7" hidden="1">{"'Sheet1'!$L$16"}</definedName>
    <definedName name="___h1" localSheetId="8" hidden="1">{"'Sheet1'!$L$16"}</definedName>
    <definedName name="___h1" localSheetId="9" hidden="1">{"'Sheet1'!$L$16"}</definedName>
    <definedName name="___h1" localSheetId="10" hidden="1">{"'Sheet1'!$L$16"}</definedName>
    <definedName name="___h1" localSheetId="12" hidden="1">{"'Sheet1'!$L$16"}</definedName>
    <definedName name="___h1" localSheetId="16" hidden="1">{"'Sheet1'!$L$16"}</definedName>
    <definedName name="___h1" localSheetId="18" hidden="1">{"'Sheet1'!$L$16"}</definedName>
    <definedName name="___h1" localSheetId="15" hidden="1">{"'Sheet1'!$L$16"}</definedName>
    <definedName name="___h1" localSheetId="14" hidden="1">{"'Sheet1'!$L$16"}</definedName>
    <definedName name="___h1" localSheetId="13" hidden="1">{"'Sheet1'!$L$16"}</definedName>
    <definedName name="___h1" hidden="1">{"'Sheet1'!$L$16"}</definedName>
    <definedName name="___h10" localSheetId="0" hidden="1">{#N/A,#N/A,FALSE,"Chi ti?t"}</definedName>
    <definedName name="___h10" localSheetId="1" hidden="1">{#N/A,#N/A,FALSE,"Chi ti?t"}</definedName>
    <definedName name="___h10" localSheetId="2" hidden="1">{#N/A,#N/A,FALSE,"Chi ti?t"}</definedName>
    <definedName name="___h10" localSheetId="3" hidden="1">{#N/A,#N/A,FALSE,"Chi ti?t"}</definedName>
    <definedName name="___h10" localSheetId="4" hidden="1">{#N/A,#N/A,FALSE,"Chi ti?t"}</definedName>
    <definedName name="___h10" localSheetId="6" hidden="1">{#N/A,#N/A,FALSE,"Chi ti?t"}</definedName>
    <definedName name="___h10" localSheetId="7" hidden="1">{#N/A,#N/A,FALSE,"Chi ti?t"}</definedName>
    <definedName name="___h10" localSheetId="8" hidden="1">{#N/A,#N/A,FALSE,"Chi ti?t"}</definedName>
    <definedName name="___h10" localSheetId="9" hidden="1">{#N/A,#N/A,FALSE,"Chi ti?t"}</definedName>
    <definedName name="___h10" localSheetId="10" hidden="1">{#N/A,#N/A,FALSE,"Chi ti?t"}</definedName>
    <definedName name="___h10" localSheetId="12" hidden="1">{#N/A,#N/A,FALSE,"Chi ti?t"}</definedName>
    <definedName name="___h10" localSheetId="16" hidden="1">{#N/A,#N/A,FALSE,"Chi ti?t"}</definedName>
    <definedName name="___h10" localSheetId="18" hidden="1">{#N/A,#N/A,FALSE,"Chi ti?t"}</definedName>
    <definedName name="___h10" localSheetId="15" hidden="1">{#N/A,#N/A,FALSE,"Chi ti?t"}</definedName>
    <definedName name="___h10" localSheetId="14" hidden="1">{#N/A,#N/A,FALSE,"Chi ti?t"}</definedName>
    <definedName name="___h10" localSheetId="13" hidden="1">{#N/A,#N/A,FALSE,"Chi ti?t"}</definedName>
    <definedName name="___h10" hidden="1">{#N/A,#N/A,FALSE,"Chi ti?t"}</definedName>
    <definedName name="___h2" localSheetId="0" hidden="1">{"'Sheet1'!$L$16"}</definedName>
    <definedName name="___h2" localSheetId="1" hidden="1">{"'Sheet1'!$L$16"}</definedName>
    <definedName name="___h2" localSheetId="2" hidden="1">{"'Sheet1'!$L$16"}</definedName>
    <definedName name="___h2" localSheetId="3" hidden="1">{"'Sheet1'!$L$16"}</definedName>
    <definedName name="___h2" localSheetId="4" hidden="1">{"'Sheet1'!$L$16"}</definedName>
    <definedName name="___h2" localSheetId="6" hidden="1">{"'Sheet1'!$L$16"}</definedName>
    <definedName name="___h2" localSheetId="7" hidden="1">{"'Sheet1'!$L$16"}</definedName>
    <definedName name="___h2" localSheetId="8" hidden="1">{"'Sheet1'!$L$16"}</definedName>
    <definedName name="___h2" localSheetId="9" hidden="1">{"'Sheet1'!$L$16"}</definedName>
    <definedName name="___h2" localSheetId="10" hidden="1">{"'Sheet1'!$L$16"}</definedName>
    <definedName name="___h2" localSheetId="12" hidden="1">{"'Sheet1'!$L$16"}</definedName>
    <definedName name="___h2" localSheetId="16" hidden="1">{"'Sheet1'!$L$16"}</definedName>
    <definedName name="___h2" localSheetId="18" hidden="1">{"'Sheet1'!$L$16"}</definedName>
    <definedName name="___h2" localSheetId="15" hidden="1">{"'Sheet1'!$L$16"}</definedName>
    <definedName name="___h2" localSheetId="14" hidden="1">{"'Sheet1'!$L$16"}</definedName>
    <definedName name="___h2" localSheetId="13" hidden="1">{"'Sheet1'!$L$16"}</definedName>
    <definedName name="___h2" hidden="1">{"'Sheet1'!$L$16"}</definedName>
    <definedName name="___h3" localSheetId="0" hidden="1">{"'Sheet1'!$L$16"}</definedName>
    <definedName name="___h3" localSheetId="1" hidden="1">{"'Sheet1'!$L$16"}</definedName>
    <definedName name="___h3" localSheetId="2" hidden="1">{"'Sheet1'!$L$16"}</definedName>
    <definedName name="___h3" localSheetId="3" hidden="1">{"'Sheet1'!$L$16"}</definedName>
    <definedName name="___h3" localSheetId="4" hidden="1">{"'Sheet1'!$L$16"}</definedName>
    <definedName name="___h3" localSheetId="6" hidden="1">{"'Sheet1'!$L$16"}</definedName>
    <definedName name="___h3" localSheetId="7" hidden="1">{"'Sheet1'!$L$16"}</definedName>
    <definedName name="___h3" localSheetId="8" hidden="1">{"'Sheet1'!$L$16"}</definedName>
    <definedName name="___h3" localSheetId="9" hidden="1">{"'Sheet1'!$L$16"}</definedName>
    <definedName name="___h3" localSheetId="10" hidden="1">{"'Sheet1'!$L$16"}</definedName>
    <definedName name="___h3" localSheetId="12" hidden="1">{"'Sheet1'!$L$16"}</definedName>
    <definedName name="___h3" localSheetId="16" hidden="1">{"'Sheet1'!$L$16"}</definedName>
    <definedName name="___h3" localSheetId="18" hidden="1">{"'Sheet1'!$L$16"}</definedName>
    <definedName name="___h3" localSheetId="15" hidden="1">{"'Sheet1'!$L$16"}</definedName>
    <definedName name="___h3" localSheetId="14" hidden="1">{"'Sheet1'!$L$16"}</definedName>
    <definedName name="___h3" localSheetId="13" hidden="1">{"'Sheet1'!$L$16"}</definedName>
    <definedName name="___h3" hidden="1">{"'Sheet1'!$L$16"}</definedName>
    <definedName name="___h5" localSheetId="0" hidden="1">{"'Sheet1'!$L$16"}</definedName>
    <definedName name="___h5" localSheetId="1" hidden="1">{"'Sheet1'!$L$16"}</definedName>
    <definedName name="___h5" localSheetId="2" hidden="1">{"'Sheet1'!$L$16"}</definedName>
    <definedName name="___h5" localSheetId="3" hidden="1">{"'Sheet1'!$L$16"}</definedName>
    <definedName name="___h5" localSheetId="4" hidden="1">{"'Sheet1'!$L$16"}</definedName>
    <definedName name="___h5" localSheetId="6" hidden="1">{"'Sheet1'!$L$16"}</definedName>
    <definedName name="___h5" localSheetId="7" hidden="1">{"'Sheet1'!$L$16"}</definedName>
    <definedName name="___h5" localSheetId="8" hidden="1">{"'Sheet1'!$L$16"}</definedName>
    <definedName name="___h5" localSheetId="9" hidden="1">{"'Sheet1'!$L$16"}</definedName>
    <definedName name="___h5" localSheetId="10" hidden="1">{"'Sheet1'!$L$16"}</definedName>
    <definedName name="___h5" localSheetId="12" hidden="1">{"'Sheet1'!$L$16"}</definedName>
    <definedName name="___h5" localSheetId="16" hidden="1">{"'Sheet1'!$L$16"}</definedName>
    <definedName name="___h5" localSheetId="18" hidden="1">{"'Sheet1'!$L$16"}</definedName>
    <definedName name="___h5" localSheetId="15" hidden="1">{"'Sheet1'!$L$16"}</definedName>
    <definedName name="___h5" localSheetId="14" hidden="1">{"'Sheet1'!$L$16"}</definedName>
    <definedName name="___h5" localSheetId="13" hidden="1">{"'Sheet1'!$L$16"}</definedName>
    <definedName name="___h5" hidden="1">{"'Sheet1'!$L$16"}</definedName>
    <definedName name="___h6" localSheetId="0" hidden="1">{"'Sheet1'!$L$16"}</definedName>
    <definedName name="___h6" localSheetId="1" hidden="1">{"'Sheet1'!$L$16"}</definedName>
    <definedName name="___h6" localSheetId="2" hidden="1">{"'Sheet1'!$L$16"}</definedName>
    <definedName name="___h6" localSheetId="3" hidden="1">{"'Sheet1'!$L$16"}</definedName>
    <definedName name="___h6" localSheetId="4" hidden="1">{"'Sheet1'!$L$16"}</definedName>
    <definedName name="___h6" localSheetId="6" hidden="1">{"'Sheet1'!$L$16"}</definedName>
    <definedName name="___h6" localSheetId="7" hidden="1">{"'Sheet1'!$L$16"}</definedName>
    <definedName name="___h6" localSheetId="8" hidden="1">{"'Sheet1'!$L$16"}</definedName>
    <definedName name="___h6" localSheetId="9" hidden="1">{"'Sheet1'!$L$16"}</definedName>
    <definedName name="___h6" localSheetId="10" hidden="1">{"'Sheet1'!$L$16"}</definedName>
    <definedName name="___h6" localSheetId="12" hidden="1">{"'Sheet1'!$L$16"}</definedName>
    <definedName name="___h6" localSheetId="16" hidden="1">{"'Sheet1'!$L$16"}</definedName>
    <definedName name="___h6" localSheetId="18" hidden="1">{"'Sheet1'!$L$16"}</definedName>
    <definedName name="___h6" localSheetId="15" hidden="1">{"'Sheet1'!$L$16"}</definedName>
    <definedName name="___h6" localSheetId="14" hidden="1">{"'Sheet1'!$L$16"}</definedName>
    <definedName name="___h6" localSheetId="13" hidden="1">{"'Sheet1'!$L$16"}</definedName>
    <definedName name="___h6" hidden="1">{"'Sheet1'!$L$16"}</definedName>
    <definedName name="___h7" localSheetId="0" hidden="1">{"'Sheet1'!$L$16"}</definedName>
    <definedName name="___h7" localSheetId="1" hidden="1">{"'Sheet1'!$L$16"}</definedName>
    <definedName name="___h7" localSheetId="2" hidden="1">{"'Sheet1'!$L$16"}</definedName>
    <definedName name="___h7" localSheetId="3" hidden="1">{"'Sheet1'!$L$16"}</definedName>
    <definedName name="___h7" localSheetId="4" hidden="1">{"'Sheet1'!$L$16"}</definedName>
    <definedName name="___h7" localSheetId="6" hidden="1">{"'Sheet1'!$L$16"}</definedName>
    <definedName name="___h7" localSheetId="7" hidden="1">{"'Sheet1'!$L$16"}</definedName>
    <definedName name="___h7" localSheetId="8" hidden="1">{"'Sheet1'!$L$16"}</definedName>
    <definedName name="___h7" localSheetId="9" hidden="1">{"'Sheet1'!$L$16"}</definedName>
    <definedName name="___h7" localSheetId="10" hidden="1">{"'Sheet1'!$L$16"}</definedName>
    <definedName name="___h7" localSheetId="12" hidden="1">{"'Sheet1'!$L$16"}</definedName>
    <definedName name="___h7" localSheetId="16" hidden="1">{"'Sheet1'!$L$16"}</definedName>
    <definedName name="___h7" localSheetId="18" hidden="1">{"'Sheet1'!$L$16"}</definedName>
    <definedName name="___h7" localSheetId="15" hidden="1">{"'Sheet1'!$L$16"}</definedName>
    <definedName name="___h7" localSheetId="14" hidden="1">{"'Sheet1'!$L$16"}</definedName>
    <definedName name="___h7" localSheetId="13" hidden="1">{"'Sheet1'!$L$16"}</definedName>
    <definedName name="___h7" hidden="1">{"'Sheet1'!$L$16"}</definedName>
    <definedName name="___h8" localSheetId="0" hidden="1">{"'Sheet1'!$L$16"}</definedName>
    <definedName name="___h8" localSheetId="1" hidden="1">{"'Sheet1'!$L$16"}</definedName>
    <definedName name="___h8" localSheetId="2" hidden="1">{"'Sheet1'!$L$16"}</definedName>
    <definedName name="___h8" localSheetId="3" hidden="1">{"'Sheet1'!$L$16"}</definedName>
    <definedName name="___h8" localSheetId="4" hidden="1">{"'Sheet1'!$L$16"}</definedName>
    <definedName name="___h8" localSheetId="6" hidden="1">{"'Sheet1'!$L$16"}</definedName>
    <definedName name="___h8" localSheetId="7" hidden="1">{"'Sheet1'!$L$16"}</definedName>
    <definedName name="___h8" localSheetId="8" hidden="1">{"'Sheet1'!$L$16"}</definedName>
    <definedName name="___h8" localSheetId="9" hidden="1">{"'Sheet1'!$L$16"}</definedName>
    <definedName name="___h8" localSheetId="10" hidden="1">{"'Sheet1'!$L$16"}</definedName>
    <definedName name="___h8" localSheetId="12" hidden="1">{"'Sheet1'!$L$16"}</definedName>
    <definedName name="___h8" localSheetId="16" hidden="1">{"'Sheet1'!$L$16"}</definedName>
    <definedName name="___h8" localSheetId="18" hidden="1">{"'Sheet1'!$L$16"}</definedName>
    <definedName name="___h8" localSheetId="15" hidden="1">{"'Sheet1'!$L$16"}</definedName>
    <definedName name="___h8" localSheetId="14" hidden="1">{"'Sheet1'!$L$16"}</definedName>
    <definedName name="___h8" localSheetId="13" hidden="1">{"'Sheet1'!$L$16"}</definedName>
    <definedName name="___h8" hidden="1">{"'Sheet1'!$L$16"}</definedName>
    <definedName name="___h9" localSheetId="0" hidden="1">{"'Sheet1'!$L$16"}</definedName>
    <definedName name="___h9" localSheetId="1" hidden="1">{"'Sheet1'!$L$16"}</definedName>
    <definedName name="___h9" localSheetId="2" hidden="1">{"'Sheet1'!$L$16"}</definedName>
    <definedName name="___h9" localSheetId="3" hidden="1">{"'Sheet1'!$L$16"}</definedName>
    <definedName name="___h9" localSheetId="4" hidden="1">{"'Sheet1'!$L$16"}</definedName>
    <definedName name="___h9" localSheetId="6" hidden="1">{"'Sheet1'!$L$16"}</definedName>
    <definedName name="___h9" localSheetId="7" hidden="1">{"'Sheet1'!$L$16"}</definedName>
    <definedName name="___h9" localSheetId="8" hidden="1">{"'Sheet1'!$L$16"}</definedName>
    <definedName name="___h9" localSheetId="9" hidden="1">{"'Sheet1'!$L$16"}</definedName>
    <definedName name="___h9" localSheetId="10" hidden="1">{"'Sheet1'!$L$16"}</definedName>
    <definedName name="___h9" localSheetId="12" hidden="1">{"'Sheet1'!$L$16"}</definedName>
    <definedName name="___h9" localSheetId="16" hidden="1">{"'Sheet1'!$L$16"}</definedName>
    <definedName name="___h9" localSheetId="18" hidden="1">{"'Sheet1'!$L$16"}</definedName>
    <definedName name="___h9" localSheetId="15" hidden="1">{"'Sheet1'!$L$16"}</definedName>
    <definedName name="___h9" localSheetId="14" hidden="1">{"'Sheet1'!$L$16"}</definedName>
    <definedName name="___h9" localSheetId="13"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0" hidden="1">{"'Sheet1'!$L$16"}</definedName>
    <definedName name="___NSO2" localSheetId="1" hidden="1">{"'Sheet1'!$L$16"}</definedName>
    <definedName name="___NSO2" localSheetId="2" hidden="1">{"'Sheet1'!$L$16"}</definedName>
    <definedName name="___NSO2" localSheetId="3" hidden="1">{"'Sheet1'!$L$16"}</definedName>
    <definedName name="___NSO2" localSheetId="4" hidden="1">{"'Sheet1'!$L$16"}</definedName>
    <definedName name="___NSO2" localSheetId="6" hidden="1">{"'Sheet1'!$L$16"}</definedName>
    <definedName name="___NSO2" localSheetId="7" hidden="1">{"'Sheet1'!$L$16"}</definedName>
    <definedName name="___NSO2" localSheetId="8" hidden="1">{"'Sheet1'!$L$16"}</definedName>
    <definedName name="___NSO2" localSheetId="9" hidden="1">{"'Sheet1'!$L$16"}</definedName>
    <definedName name="___NSO2" localSheetId="10" hidden="1">{"'Sheet1'!$L$16"}</definedName>
    <definedName name="___NSO2" localSheetId="12" hidden="1">{"'Sheet1'!$L$16"}</definedName>
    <definedName name="___NSO2" localSheetId="16" hidden="1">{"'Sheet1'!$L$16"}</definedName>
    <definedName name="___NSO2" localSheetId="18" hidden="1">{"'Sheet1'!$L$16"}</definedName>
    <definedName name="___NSO2" localSheetId="15" hidden="1">{"'Sheet1'!$L$16"}</definedName>
    <definedName name="___NSO2" localSheetId="14" hidden="1">{"'Sheet1'!$L$16"}</definedName>
    <definedName name="___NSO2" localSheetId="13"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3" hidden="1">{"'Sheet1'!$L$16"}</definedName>
    <definedName name="___PA3" localSheetId="4" hidden="1">{"'Sheet1'!$L$16"}</definedName>
    <definedName name="___PA3" localSheetId="6" hidden="1">{"'Sheet1'!$L$16"}</definedName>
    <definedName name="___PA3" localSheetId="7" hidden="1">{"'Sheet1'!$L$16"}</definedName>
    <definedName name="___PA3" localSheetId="8" hidden="1">{"'Sheet1'!$L$16"}</definedName>
    <definedName name="___PA3" localSheetId="9" hidden="1">{"'Sheet1'!$L$16"}</definedName>
    <definedName name="___PA3" localSheetId="10" hidden="1">{"'Sheet1'!$L$16"}</definedName>
    <definedName name="___PA3" localSheetId="12" hidden="1">{"'Sheet1'!$L$16"}</definedName>
    <definedName name="___PA3" localSheetId="16" hidden="1">{"'Sheet1'!$L$16"}</definedName>
    <definedName name="___PA3" localSheetId="18" hidden="1">{"'Sheet1'!$L$16"}</definedName>
    <definedName name="___PA3" localSheetId="15" hidden="1">{"'Sheet1'!$L$16"}</definedName>
    <definedName name="___PA3" localSheetId="14" hidden="1">{"'Sheet1'!$L$16"}</definedName>
    <definedName name="___PA3" localSheetId="13"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0" hidden="1">{"'Sheet1'!$L$16"}</definedName>
    <definedName name="___vl2" localSheetId="1" hidden="1">{"'Sheet1'!$L$16"}</definedName>
    <definedName name="___vl2" localSheetId="2" hidden="1">{"'Sheet1'!$L$16"}</definedName>
    <definedName name="___vl2" localSheetId="3" hidden="1">{"'Sheet1'!$L$16"}</definedName>
    <definedName name="___vl2" localSheetId="4" hidden="1">{"'Sheet1'!$L$16"}</definedName>
    <definedName name="___vl2" localSheetId="6" hidden="1">{"'Sheet1'!$L$16"}</definedName>
    <definedName name="___vl2" localSheetId="7" hidden="1">{"'Sheet1'!$L$16"}</definedName>
    <definedName name="___vl2" localSheetId="8" hidden="1">{"'Sheet1'!$L$16"}</definedName>
    <definedName name="___vl2" localSheetId="9" hidden="1">{"'Sheet1'!$L$16"}</definedName>
    <definedName name="___vl2" localSheetId="10" hidden="1">{"'Sheet1'!$L$16"}</definedName>
    <definedName name="___vl2" localSheetId="12" hidden="1">{"'Sheet1'!$L$16"}</definedName>
    <definedName name="___vl2" localSheetId="16" hidden="1">{"'Sheet1'!$L$16"}</definedName>
    <definedName name="___vl2" localSheetId="18" hidden="1">{"'Sheet1'!$L$16"}</definedName>
    <definedName name="___vl2" localSheetId="15" hidden="1">{"'Sheet1'!$L$16"}</definedName>
    <definedName name="___vl2" localSheetId="14" hidden="1">{"'Sheet1'!$L$16"}</definedName>
    <definedName name="___vl2" localSheetId="13" hidden="1">{"'Sheet1'!$L$16"}</definedName>
    <definedName name="___vl2" hidden="1">{"'Sheet1'!$L$16"}</definedName>
    <definedName name="___VL250">#REF!</definedName>
    <definedName name="__a1" localSheetId="0" hidden="1">{"'Sheet1'!$L$16"}</definedName>
    <definedName name="__a1" localSheetId="1" hidden="1">{"'Sheet1'!$L$16"}</definedName>
    <definedName name="__a1" localSheetId="2" hidden="1">{"'Sheet1'!$L$16"}</definedName>
    <definedName name="__a1" localSheetId="3" hidden="1">{"'Sheet1'!$L$16"}</definedName>
    <definedName name="__a1" localSheetId="4" hidden="1">{"'Sheet1'!$L$16"}</definedName>
    <definedName name="__a1" localSheetId="6" hidden="1">{"'Sheet1'!$L$16"}</definedName>
    <definedName name="__a1" localSheetId="7" hidden="1">{"'Sheet1'!$L$16"}</definedName>
    <definedName name="__a1" localSheetId="8" hidden="1">{"'Sheet1'!$L$16"}</definedName>
    <definedName name="__a1" localSheetId="9" hidden="1">{"'Sheet1'!$L$16"}</definedName>
    <definedName name="__a1" localSheetId="10" hidden="1">{"'Sheet1'!$L$16"}</definedName>
    <definedName name="__a1" localSheetId="12" hidden="1">{"'Sheet1'!$L$16"}</definedName>
    <definedName name="__a1" localSheetId="16" hidden="1">{"'Sheet1'!$L$16"}</definedName>
    <definedName name="__a1" localSheetId="18" hidden="1">{"'Sheet1'!$L$16"}</definedName>
    <definedName name="__a1" localSheetId="15" hidden="1">{"'Sheet1'!$L$16"}</definedName>
    <definedName name="__a1" localSheetId="14" hidden="1">{"'Sheet1'!$L$16"}</definedName>
    <definedName name="__a1" localSheetId="13"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0" hidden="1">{"'Sheet1'!$L$16"}</definedName>
    <definedName name="__h1" localSheetId="1" hidden="1">{"'Sheet1'!$L$16"}</definedName>
    <definedName name="__h1" localSheetId="2" hidden="1">{"'Sheet1'!$L$16"}</definedName>
    <definedName name="__h1" localSheetId="3" hidden="1">{"'Sheet1'!$L$16"}</definedName>
    <definedName name="__h1" localSheetId="4" hidden="1">{"'Sheet1'!$L$16"}</definedName>
    <definedName name="__h1" localSheetId="6" hidden="1">{"'Sheet1'!$L$16"}</definedName>
    <definedName name="__h1" localSheetId="7" hidden="1">{"'Sheet1'!$L$16"}</definedName>
    <definedName name="__h1" localSheetId="8" hidden="1">{"'Sheet1'!$L$16"}</definedName>
    <definedName name="__h1" localSheetId="9" hidden="1">{"'Sheet1'!$L$16"}</definedName>
    <definedName name="__h1" localSheetId="10" hidden="1">{"'Sheet1'!$L$16"}</definedName>
    <definedName name="__h1" localSheetId="12" hidden="1">{"'Sheet1'!$L$16"}</definedName>
    <definedName name="__h1" localSheetId="16" hidden="1">{"'Sheet1'!$L$16"}</definedName>
    <definedName name="__h1" localSheetId="18" hidden="1">{"'Sheet1'!$L$16"}</definedName>
    <definedName name="__h1" localSheetId="15" hidden="1">{"'Sheet1'!$L$16"}</definedName>
    <definedName name="__h1" localSheetId="14" hidden="1">{"'Sheet1'!$L$16"}</definedName>
    <definedName name="__h1" localSheetId="13" hidden="1">{"'Sheet1'!$L$16"}</definedName>
    <definedName name="__h1" hidden="1">{"'Sheet1'!$L$16"}</definedName>
    <definedName name="__h10" localSheetId="0" hidden="1">{#N/A,#N/A,FALSE,"Chi ti?t"}</definedName>
    <definedName name="__h10" localSheetId="1" hidden="1">{#N/A,#N/A,FALSE,"Chi ti?t"}</definedName>
    <definedName name="__h10" localSheetId="2" hidden="1">{#N/A,#N/A,FALSE,"Chi ti?t"}</definedName>
    <definedName name="__h10" localSheetId="3" hidden="1">{#N/A,#N/A,FALSE,"Chi ti?t"}</definedName>
    <definedName name="__h10" localSheetId="4" hidden="1">{#N/A,#N/A,FALSE,"Chi ti?t"}</definedName>
    <definedName name="__h10" localSheetId="6" hidden="1">{#N/A,#N/A,FALSE,"Chi ti?t"}</definedName>
    <definedName name="__h10" localSheetId="7" hidden="1">{#N/A,#N/A,FALSE,"Chi ti?t"}</definedName>
    <definedName name="__h10" localSheetId="8" hidden="1">{#N/A,#N/A,FALSE,"Chi ti?t"}</definedName>
    <definedName name="__h10" localSheetId="9" hidden="1">{#N/A,#N/A,FALSE,"Chi ti?t"}</definedName>
    <definedName name="__h10" localSheetId="10" hidden="1">{#N/A,#N/A,FALSE,"Chi ti?t"}</definedName>
    <definedName name="__h10" localSheetId="12" hidden="1">{#N/A,#N/A,FALSE,"Chi ti?t"}</definedName>
    <definedName name="__h10" localSheetId="16" hidden="1">{#N/A,#N/A,FALSE,"Chi ti?t"}</definedName>
    <definedName name="__h10" localSheetId="18" hidden="1">{#N/A,#N/A,FALSE,"Chi ti?t"}</definedName>
    <definedName name="__h10" localSheetId="15" hidden="1">{#N/A,#N/A,FALSE,"Chi ti?t"}</definedName>
    <definedName name="__h10" localSheetId="14" hidden="1">{#N/A,#N/A,FALSE,"Chi ti?t"}</definedName>
    <definedName name="__h10" localSheetId="13" hidden="1">{#N/A,#N/A,FALSE,"Chi ti?t"}</definedName>
    <definedName name="__h10" hidden="1">{#N/A,#N/A,FALSE,"Chi ti?t"}</definedName>
    <definedName name="__h2" localSheetId="0" hidden="1">{"'Sheet1'!$L$16"}</definedName>
    <definedName name="__h2" localSheetId="1" hidden="1">{"'Sheet1'!$L$16"}</definedName>
    <definedName name="__h2" localSheetId="2" hidden="1">{"'Sheet1'!$L$16"}</definedName>
    <definedName name="__h2" localSheetId="3" hidden="1">{"'Sheet1'!$L$16"}</definedName>
    <definedName name="__h2" localSheetId="4" hidden="1">{"'Sheet1'!$L$16"}</definedName>
    <definedName name="__h2" localSheetId="6" hidden="1">{"'Sheet1'!$L$16"}</definedName>
    <definedName name="__h2" localSheetId="7" hidden="1">{"'Sheet1'!$L$16"}</definedName>
    <definedName name="__h2" localSheetId="8" hidden="1">{"'Sheet1'!$L$16"}</definedName>
    <definedName name="__h2" localSheetId="9" hidden="1">{"'Sheet1'!$L$16"}</definedName>
    <definedName name="__h2" localSheetId="10" hidden="1">{"'Sheet1'!$L$16"}</definedName>
    <definedName name="__h2" localSheetId="12" hidden="1">{"'Sheet1'!$L$16"}</definedName>
    <definedName name="__h2" localSheetId="16" hidden="1">{"'Sheet1'!$L$16"}</definedName>
    <definedName name="__h2" localSheetId="18" hidden="1">{"'Sheet1'!$L$16"}</definedName>
    <definedName name="__h2" localSheetId="15" hidden="1">{"'Sheet1'!$L$16"}</definedName>
    <definedName name="__h2" localSheetId="14" hidden="1">{"'Sheet1'!$L$16"}</definedName>
    <definedName name="__h2" localSheetId="13" hidden="1">{"'Sheet1'!$L$16"}</definedName>
    <definedName name="__h2" hidden="1">{"'Sheet1'!$L$16"}</definedName>
    <definedName name="__h3" localSheetId="0" hidden="1">{"'Sheet1'!$L$16"}</definedName>
    <definedName name="__h3" localSheetId="1" hidden="1">{"'Sheet1'!$L$16"}</definedName>
    <definedName name="__h3" localSheetId="2" hidden="1">{"'Sheet1'!$L$16"}</definedName>
    <definedName name="__h3" localSheetId="3" hidden="1">{"'Sheet1'!$L$16"}</definedName>
    <definedName name="__h3" localSheetId="4" hidden="1">{"'Sheet1'!$L$16"}</definedName>
    <definedName name="__h3" localSheetId="6" hidden="1">{"'Sheet1'!$L$16"}</definedName>
    <definedName name="__h3" localSheetId="7" hidden="1">{"'Sheet1'!$L$16"}</definedName>
    <definedName name="__h3" localSheetId="8" hidden="1">{"'Sheet1'!$L$16"}</definedName>
    <definedName name="__h3" localSheetId="9" hidden="1">{"'Sheet1'!$L$16"}</definedName>
    <definedName name="__h3" localSheetId="10" hidden="1">{"'Sheet1'!$L$16"}</definedName>
    <definedName name="__h3" localSheetId="12" hidden="1">{"'Sheet1'!$L$16"}</definedName>
    <definedName name="__h3" localSheetId="16" hidden="1">{"'Sheet1'!$L$16"}</definedName>
    <definedName name="__h3" localSheetId="18" hidden="1">{"'Sheet1'!$L$16"}</definedName>
    <definedName name="__h3" localSheetId="15" hidden="1">{"'Sheet1'!$L$16"}</definedName>
    <definedName name="__h3" localSheetId="14" hidden="1">{"'Sheet1'!$L$16"}</definedName>
    <definedName name="__h3" localSheetId="13" hidden="1">{"'Sheet1'!$L$16"}</definedName>
    <definedName name="__h3" hidden="1">{"'Sheet1'!$L$16"}</definedName>
    <definedName name="__h5" localSheetId="0" hidden="1">{"'Sheet1'!$L$16"}</definedName>
    <definedName name="__h5" localSheetId="1" hidden="1">{"'Sheet1'!$L$16"}</definedName>
    <definedName name="__h5" localSheetId="2" hidden="1">{"'Sheet1'!$L$16"}</definedName>
    <definedName name="__h5" localSheetId="3" hidden="1">{"'Sheet1'!$L$16"}</definedName>
    <definedName name="__h5" localSheetId="4" hidden="1">{"'Sheet1'!$L$16"}</definedName>
    <definedName name="__h5" localSheetId="6" hidden="1">{"'Sheet1'!$L$16"}</definedName>
    <definedName name="__h5" localSheetId="7" hidden="1">{"'Sheet1'!$L$16"}</definedName>
    <definedName name="__h5" localSheetId="8" hidden="1">{"'Sheet1'!$L$16"}</definedName>
    <definedName name="__h5" localSheetId="9" hidden="1">{"'Sheet1'!$L$16"}</definedName>
    <definedName name="__h5" localSheetId="10" hidden="1">{"'Sheet1'!$L$16"}</definedName>
    <definedName name="__h5" localSheetId="12" hidden="1">{"'Sheet1'!$L$16"}</definedName>
    <definedName name="__h5" localSheetId="16" hidden="1">{"'Sheet1'!$L$16"}</definedName>
    <definedName name="__h5" localSheetId="18" hidden="1">{"'Sheet1'!$L$16"}</definedName>
    <definedName name="__h5" localSheetId="15" hidden="1">{"'Sheet1'!$L$16"}</definedName>
    <definedName name="__h5" localSheetId="14" hidden="1">{"'Sheet1'!$L$16"}</definedName>
    <definedName name="__h5" localSheetId="13" hidden="1">{"'Sheet1'!$L$16"}</definedName>
    <definedName name="__h5" hidden="1">{"'Sheet1'!$L$16"}</definedName>
    <definedName name="__h6" localSheetId="0" hidden="1">{"'Sheet1'!$L$16"}</definedName>
    <definedName name="__h6" localSheetId="1" hidden="1">{"'Sheet1'!$L$16"}</definedName>
    <definedName name="__h6" localSheetId="2" hidden="1">{"'Sheet1'!$L$16"}</definedName>
    <definedName name="__h6" localSheetId="3" hidden="1">{"'Sheet1'!$L$16"}</definedName>
    <definedName name="__h6" localSheetId="4" hidden="1">{"'Sheet1'!$L$16"}</definedName>
    <definedName name="__h6" localSheetId="6" hidden="1">{"'Sheet1'!$L$16"}</definedName>
    <definedName name="__h6" localSheetId="7" hidden="1">{"'Sheet1'!$L$16"}</definedName>
    <definedName name="__h6" localSheetId="8" hidden="1">{"'Sheet1'!$L$16"}</definedName>
    <definedName name="__h6" localSheetId="9" hidden="1">{"'Sheet1'!$L$16"}</definedName>
    <definedName name="__h6" localSheetId="10" hidden="1">{"'Sheet1'!$L$16"}</definedName>
    <definedName name="__h6" localSheetId="12" hidden="1">{"'Sheet1'!$L$16"}</definedName>
    <definedName name="__h6" localSheetId="16" hidden="1">{"'Sheet1'!$L$16"}</definedName>
    <definedName name="__h6" localSheetId="18" hidden="1">{"'Sheet1'!$L$16"}</definedName>
    <definedName name="__h6" localSheetId="15" hidden="1">{"'Sheet1'!$L$16"}</definedName>
    <definedName name="__h6" localSheetId="14" hidden="1">{"'Sheet1'!$L$16"}</definedName>
    <definedName name="__h6" localSheetId="13" hidden="1">{"'Sheet1'!$L$16"}</definedName>
    <definedName name="__h6" hidden="1">{"'Sheet1'!$L$16"}</definedName>
    <definedName name="__h7" localSheetId="0" hidden="1">{"'Sheet1'!$L$16"}</definedName>
    <definedName name="__h7" localSheetId="1" hidden="1">{"'Sheet1'!$L$16"}</definedName>
    <definedName name="__h7" localSheetId="2" hidden="1">{"'Sheet1'!$L$16"}</definedName>
    <definedName name="__h7" localSheetId="3" hidden="1">{"'Sheet1'!$L$16"}</definedName>
    <definedName name="__h7" localSheetId="4" hidden="1">{"'Sheet1'!$L$16"}</definedName>
    <definedName name="__h7" localSheetId="6" hidden="1">{"'Sheet1'!$L$16"}</definedName>
    <definedName name="__h7" localSheetId="7" hidden="1">{"'Sheet1'!$L$16"}</definedName>
    <definedName name="__h7" localSheetId="8" hidden="1">{"'Sheet1'!$L$16"}</definedName>
    <definedName name="__h7" localSheetId="9" hidden="1">{"'Sheet1'!$L$16"}</definedName>
    <definedName name="__h7" localSheetId="10" hidden="1">{"'Sheet1'!$L$16"}</definedName>
    <definedName name="__h7" localSheetId="12" hidden="1">{"'Sheet1'!$L$16"}</definedName>
    <definedName name="__h7" localSheetId="16" hidden="1">{"'Sheet1'!$L$16"}</definedName>
    <definedName name="__h7" localSheetId="18" hidden="1">{"'Sheet1'!$L$16"}</definedName>
    <definedName name="__h7" localSheetId="15" hidden="1">{"'Sheet1'!$L$16"}</definedName>
    <definedName name="__h7" localSheetId="14" hidden="1">{"'Sheet1'!$L$16"}</definedName>
    <definedName name="__h7" localSheetId="13" hidden="1">{"'Sheet1'!$L$16"}</definedName>
    <definedName name="__h7" hidden="1">{"'Sheet1'!$L$16"}</definedName>
    <definedName name="__h8" localSheetId="0" hidden="1">{"'Sheet1'!$L$16"}</definedName>
    <definedName name="__h8" localSheetId="1" hidden="1">{"'Sheet1'!$L$16"}</definedName>
    <definedName name="__h8" localSheetId="2" hidden="1">{"'Sheet1'!$L$16"}</definedName>
    <definedName name="__h8" localSheetId="3" hidden="1">{"'Sheet1'!$L$16"}</definedName>
    <definedName name="__h8" localSheetId="4" hidden="1">{"'Sheet1'!$L$16"}</definedName>
    <definedName name="__h8" localSheetId="6" hidden="1">{"'Sheet1'!$L$16"}</definedName>
    <definedName name="__h8" localSheetId="7" hidden="1">{"'Sheet1'!$L$16"}</definedName>
    <definedName name="__h8" localSheetId="8" hidden="1">{"'Sheet1'!$L$16"}</definedName>
    <definedName name="__h8" localSheetId="9" hidden="1">{"'Sheet1'!$L$16"}</definedName>
    <definedName name="__h8" localSheetId="10" hidden="1">{"'Sheet1'!$L$16"}</definedName>
    <definedName name="__h8" localSheetId="12" hidden="1">{"'Sheet1'!$L$16"}</definedName>
    <definedName name="__h8" localSheetId="16" hidden="1">{"'Sheet1'!$L$16"}</definedName>
    <definedName name="__h8" localSheetId="18" hidden="1">{"'Sheet1'!$L$16"}</definedName>
    <definedName name="__h8" localSheetId="15" hidden="1">{"'Sheet1'!$L$16"}</definedName>
    <definedName name="__h8" localSheetId="14" hidden="1">{"'Sheet1'!$L$16"}</definedName>
    <definedName name="__h8" localSheetId="13" hidden="1">{"'Sheet1'!$L$16"}</definedName>
    <definedName name="__h8" hidden="1">{"'Sheet1'!$L$16"}</definedName>
    <definedName name="__h9" localSheetId="0" hidden="1">{"'Sheet1'!$L$16"}</definedName>
    <definedName name="__h9" localSheetId="1" hidden="1">{"'Sheet1'!$L$16"}</definedName>
    <definedName name="__h9" localSheetId="2" hidden="1">{"'Sheet1'!$L$16"}</definedName>
    <definedName name="__h9" localSheetId="3" hidden="1">{"'Sheet1'!$L$16"}</definedName>
    <definedName name="__h9" localSheetId="4" hidden="1">{"'Sheet1'!$L$16"}</definedName>
    <definedName name="__h9" localSheetId="6" hidden="1">{"'Sheet1'!$L$16"}</definedName>
    <definedName name="__h9" localSheetId="7" hidden="1">{"'Sheet1'!$L$16"}</definedName>
    <definedName name="__h9" localSheetId="8" hidden="1">{"'Sheet1'!$L$16"}</definedName>
    <definedName name="__h9" localSheetId="9" hidden="1">{"'Sheet1'!$L$16"}</definedName>
    <definedName name="__h9" localSheetId="10" hidden="1">{"'Sheet1'!$L$16"}</definedName>
    <definedName name="__h9" localSheetId="12" hidden="1">{"'Sheet1'!$L$16"}</definedName>
    <definedName name="__h9" localSheetId="16" hidden="1">{"'Sheet1'!$L$16"}</definedName>
    <definedName name="__h9" localSheetId="18" hidden="1">{"'Sheet1'!$L$16"}</definedName>
    <definedName name="__h9" localSheetId="15" hidden="1">{"'Sheet1'!$L$16"}</definedName>
    <definedName name="__h9" localSheetId="14" hidden="1">{"'Sheet1'!$L$16"}</definedName>
    <definedName name="__h9" localSheetId="13"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localSheetId="1" hidden="1">{"'Sheet1'!$L$16"}</definedName>
    <definedName name="__NSO2" localSheetId="2" hidden="1">{"'Sheet1'!$L$16"}</definedName>
    <definedName name="__NSO2" localSheetId="3" hidden="1">{"'Sheet1'!$L$16"}</definedName>
    <definedName name="__NSO2" localSheetId="4" hidden="1">{"'Sheet1'!$L$16"}</definedName>
    <definedName name="__NSO2" localSheetId="6" hidden="1">{"'Sheet1'!$L$16"}</definedName>
    <definedName name="__NSO2" localSheetId="7" hidden="1">{"'Sheet1'!$L$16"}</definedName>
    <definedName name="__NSO2" localSheetId="8" hidden="1">{"'Sheet1'!$L$16"}</definedName>
    <definedName name="__NSO2" localSheetId="9" hidden="1">{"'Sheet1'!$L$16"}</definedName>
    <definedName name="__NSO2" localSheetId="10" hidden="1">{"'Sheet1'!$L$16"}</definedName>
    <definedName name="__NSO2" localSheetId="12" hidden="1">{"'Sheet1'!$L$16"}</definedName>
    <definedName name="__NSO2" localSheetId="16" hidden="1">{"'Sheet1'!$L$16"}</definedName>
    <definedName name="__NSO2" localSheetId="18" hidden="1">{"'Sheet1'!$L$16"}</definedName>
    <definedName name="__NSO2" localSheetId="15" hidden="1">{"'Sheet1'!$L$16"}</definedName>
    <definedName name="__NSO2" localSheetId="14" hidden="1">{"'Sheet1'!$L$16"}</definedName>
    <definedName name="__NSO2" localSheetId="13"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3" hidden="1">{"'Sheet1'!$L$16"}</definedName>
    <definedName name="__PA3" localSheetId="4" hidden="1">{"'Sheet1'!$L$16"}</definedName>
    <definedName name="__PA3" localSheetId="6" hidden="1">{"'Sheet1'!$L$16"}</definedName>
    <definedName name="__PA3" localSheetId="7" hidden="1">{"'Sheet1'!$L$16"}</definedName>
    <definedName name="__PA3" localSheetId="8" hidden="1">{"'Sheet1'!$L$16"}</definedName>
    <definedName name="__PA3" localSheetId="9" hidden="1">{"'Sheet1'!$L$16"}</definedName>
    <definedName name="__PA3" localSheetId="10" hidden="1">{"'Sheet1'!$L$16"}</definedName>
    <definedName name="__PA3" localSheetId="12" hidden="1">{"'Sheet1'!$L$16"}</definedName>
    <definedName name="__PA3" localSheetId="16" hidden="1">{"'Sheet1'!$L$16"}</definedName>
    <definedName name="__PA3" localSheetId="18" hidden="1">{"'Sheet1'!$L$16"}</definedName>
    <definedName name="__PA3" localSheetId="15" hidden="1">{"'Sheet1'!$L$16"}</definedName>
    <definedName name="__PA3" localSheetId="14" hidden="1">{"'Sheet1'!$L$16"}</definedName>
    <definedName name="__PA3" localSheetId="13"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VL100">#REF!</definedName>
    <definedName name="__vl2" localSheetId="0" hidden="1">{"'Sheet1'!$L$16"}</definedName>
    <definedName name="__vl2" localSheetId="1" hidden="1">{"'Sheet1'!$L$16"}</definedName>
    <definedName name="__vl2" localSheetId="2" hidden="1">{"'Sheet1'!$L$16"}</definedName>
    <definedName name="__vl2" localSheetId="3" hidden="1">{"'Sheet1'!$L$16"}</definedName>
    <definedName name="__vl2" localSheetId="4" hidden="1">{"'Sheet1'!$L$16"}</definedName>
    <definedName name="__vl2" localSheetId="6" hidden="1">{"'Sheet1'!$L$16"}</definedName>
    <definedName name="__vl2" localSheetId="7" hidden="1">{"'Sheet1'!$L$16"}</definedName>
    <definedName name="__vl2" localSheetId="8" hidden="1">{"'Sheet1'!$L$16"}</definedName>
    <definedName name="__vl2" localSheetId="9" hidden="1">{"'Sheet1'!$L$16"}</definedName>
    <definedName name="__vl2" localSheetId="10" hidden="1">{"'Sheet1'!$L$16"}</definedName>
    <definedName name="__vl2" localSheetId="12" hidden="1">{"'Sheet1'!$L$16"}</definedName>
    <definedName name="__vl2" localSheetId="16" hidden="1">{"'Sheet1'!$L$16"}</definedName>
    <definedName name="__vl2" localSheetId="18" hidden="1">{"'Sheet1'!$L$16"}</definedName>
    <definedName name="__vl2" localSheetId="15" hidden="1">{"'Sheet1'!$L$16"}</definedName>
    <definedName name="__vl2" localSheetId="14" hidden="1">{"'Sheet1'!$L$16"}</definedName>
    <definedName name="__vl2" localSheetId="13" hidden="1">{"'Sheet1'!$L$16"}</definedName>
    <definedName name="__vl2" hidden="1">{"'Sheet1'!$L$16"}</definedName>
    <definedName name="__VL250">#REF!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hidden="1">#REF!</definedName>
    <definedName name="_gon4">#REF!</definedName>
    <definedName name="_h1" localSheetId="0" hidden="1">{"'Sheet1'!$L$16"}</definedName>
    <definedName name="_h1" localSheetId="1" hidden="1">{"'Sheet1'!$L$16"}</definedName>
    <definedName name="_h1" localSheetId="2" hidden="1">{"'Sheet1'!$L$16"}</definedName>
    <definedName name="_h1" localSheetId="3" hidden="1">{"'Sheet1'!$L$16"}</definedName>
    <definedName name="_h1" localSheetId="4" hidden="1">{"'Sheet1'!$L$16"}</definedName>
    <definedName name="_h1" localSheetId="6" hidden="1">{"'Sheet1'!$L$16"}</definedName>
    <definedName name="_h1" localSheetId="7" hidden="1">{"'Sheet1'!$L$16"}</definedName>
    <definedName name="_h1" localSheetId="8" hidden="1">{"'Sheet1'!$L$16"}</definedName>
    <definedName name="_h1" localSheetId="9" hidden="1">{"'Sheet1'!$L$16"}</definedName>
    <definedName name="_h1" localSheetId="10" hidden="1">{"'Sheet1'!$L$16"}</definedName>
    <definedName name="_h1" localSheetId="12" hidden="1">{"'Sheet1'!$L$16"}</definedName>
    <definedName name="_h1" localSheetId="16" hidden="1">{"'Sheet1'!$L$16"}</definedName>
    <definedName name="_h1" localSheetId="18" hidden="1">{"'Sheet1'!$L$16"}</definedName>
    <definedName name="_h1" localSheetId="15" hidden="1">{"'Sheet1'!$L$16"}</definedName>
    <definedName name="_h1" localSheetId="14" hidden="1">{"'Sheet1'!$L$16"}</definedName>
    <definedName name="_h1" localSheetId="13" hidden="1">{"'Sheet1'!$L$16"}</definedName>
    <definedName name="_h1" hidden="1">{"'Sheet1'!$L$16"}</definedName>
    <definedName name="_h10" localSheetId="0" hidden="1">{#N/A,#N/A,FALSE,"Chi ti?t"}</definedName>
    <definedName name="_h10" localSheetId="1" hidden="1">{#N/A,#N/A,FALSE,"Chi ti?t"}</definedName>
    <definedName name="_h10" localSheetId="2" hidden="1">{#N/A,#N/A,FALSE,"Chi ti?t"}</definedName>
    <definedName name="_h10" localSheetId="3" hidden="1">{#N/A,#N/A,FALSE,"Chi ti?t"}</definedName>
    <definedName name="_h10" localSheetId="4" hidden="1">{#N/A,#N/A,FALSE,"Chi ti?t"}</definedName>
    <definedName name="_h10" localSheetId="6" hidden="1">{#N/A,#N/A,FALSE,"Chi ti?t"}</definedName>
    <definedName name="_h10" localSheetId="7" hidden="1">{#N/A,#N/A,FALSE,"Chi ti?t"}</definedName>
    <definedName name="_h10" localSheetId="8" hidden="1">{#N/A,#N/A,FALSE,"Chi ti?t"}</definedName>
    <definedName name="_h10" localSheetId="9" hidden="1">{#N/A,#N/A,FALSE,"Chi ti?t"}</definedName>
    <definedName name="_h10" localSheetId="10" hidden="1">{#N/A,#N/A,FALSE,"Chi ti?t"}</definedName>
    <definedName name="_h10" localSheetId="12" hidden="1">{#N/A,#N/A,FALSE,"Chi ti?t"}</definedName>
    <definedName name="_h10" localSheetId="16" hidden="1">{#N/A,#N/A,FALSE,"Chi ti?t"}</definedName>
    <definedName name="_h10" localSheetId="18" hidden="1">{#N/A,#N/A,FALSE,"Chi ti?t"}</definedName>
    <definedName name="_h10" localSheetId="15" hidden="1">{#N/A,#N/A,FALSE,"Chi ti?t"}</definedName>
    <definedName name="_h10" localSheetId="14" hidden="1">{#N/A,#N/A,FALSE,"Chi ti?t"}</definedName>
    <definedName name="_h10" localSheetId="13" hidden="1">{#N/A,#N/A,FALSE,"Chi ti?t"}</definedName>
    <definedName name="_h10" hidden="1">{#N/A,#N/A,FALSE,"Chi ti?t"}</definedName>
    <definedName name="_h2" localSheetId="0" hidden="1">{"'Sheet1'!$L$16"}</definedName>
    <definedName name="_h2" localSheetId="1" hidden="1">{"'Sheet1'!$L$16"}</definedName>
    <definedName name="_h2" localSheetId="2" hidden="1">{"'Sheet1'!$L$16"}</definedName>
    <definedName name="_h2" localSheetId="3" hidden="1">{"'Sheet1'!$L$16"}</definedName>
    <definedName name="_h2" localSheetId="4" hidden="1">{"'Sheet1'!$L$16"}</definedName>
    <definedName name="_h2" localSheetId="6" hidden="1">{"'Sheet1'!$L$16"}</definedName>
    <definedName name="_h2" localSheetId="7" hidden="1">{"'Sheet1'!$L$16"}</definedName>
    <definedName name="_h2" localSheetId="8" hidden="1">{"'Sheet1'!$L$16"}</definedName>
    <definedName name="_h2" localSheetId="9" hidden="1">{"'Sheet1'!$L$16"}</definedName>
    <definedName name="_h2" localSheetId="10" hidden="1">{"'Sheet1'!$L$16"}</definedName>
    <definedName name="_h2" localSheetId="12" hidden="1">{"'Sheet1'!$L$16"}</definedName>
    <definedName name="_h2" localSheetId="16" hidden="1">{"'Sheet1'!$L$16"}</definedName>
    <definedName name="_h2" localSheetId="18" hidden="1">{"'Sheet1'!$L$16"}</definedName>
    <definedName name="_h2" localSheetId="15" hidden="1">{"'Sheet1'!$L$16"}</definedName>
    <definedName name="_h2" localSheetId="14" hidden="1">{"'Sheet1'!$L$16"}</definedName>
    <definedName name="_h2" localSheetId="13" hidden="1">{"'Sheet1'!$L$16"}</definedName>
    <definedName name="_h2" hidden="1">{"'Sheet1'!$L$16"}</definedName>
    <definedName name="_h3" localSheetId="0" hidden="1">{"'Sheet1'!$L$16"}</definedName>
    <definedName name="_h3" localSheetId="1" hidden="1">{"'Sheet1'!$L$16"}</definedName>
    <definedName name="_h3" localSheetId="2" hidden="1">{"'Sheet1'!$L$16"}</definedName>
    <definedName name="_h3" localSheetId="3" hidden="1">{"'Sheet1'!$L$16"}</definedName>
    <definedName name="_h3" localSheetId="4" hidden="1">{"'Sheet1'!$L$16"}</definedName>
    <definedName name="_h3" localSheetId="6" hidden="1">{"'Sheet1'!$L$16"}</definedName>
    <definedName name="_h3" localSheetId="7" hidden="1">{"'Sheet1'!$L$16"}</definedName>
    <definedName name="_h3" localSheetId="8" hidden="1">{"'Sheet1'!$L$16"}</definedName>
    <definedName name="_h3" localSheetId="9" hidden="1">{"'Sheet1'!$L$16"}</definedName>
    <definedName name="_h3" localSheetId="10" hidden="1">{"'Sheet1'!$L$16"}</definedName>
    <definedName name="_h3" localSheetId="12" hidden="1">{"'Sheet1'!$L$16"}</definedName>
    <definedName name="_h3" localSheetId="16" hidden="1">{"'Sheet1'!$L$16"}</definedName>
    <definedName name="_h3" localSheetId="18" hidden="1">{"'Sheet1'!$L$16"}</definedName>
    <definedName name="_h3" localSheetId="15" hidden="1">{"'Sheet1'!$L$16"}</definedName>
    <definedName name="_h3" localSheetId="14" hidden="1">{"'Sheet1'!$L$16"}</definedName>
    <definedName name="_h3" localSheetId="13" hidden="1">{"'Sheet1'!$L$16"}</definedName>
    <definedName name="_h3" hidden="1">{"'Sheet1'!$L$16"}</definedName>
    <definedName name="_h5" localSheetId="0" hidden="1">{"'Sheet1'!$L$16"}</definedName>
    <definedName name="_h5" localSheetId="1" hidden="1">{"'Sheet1'!$L$16"}</definedName>
    <definedName name="_h5" localSheetId="2" hidden="1">{"'Sheet1'!$L$16"}</definedName>
    <definedName name="_h5" localSheetId="3" hidden="1">{"'Sheet1'!$L$16"}</definedName>
    <definedName name="_h5" localSheetId="4" hidden="1">{"'Sheet1'!$L$16"}</definedName>
    <definedName name="_h5" localSheetId="6" hidden="1">{"'Sheet1'!$L$16"}</definedName>
    <definedName name="_h5" localSheetId="7" hidden="1">{"'Sheet1'!$L$16"}</definedName>
    <definedName name="_h5" localSheetId="8" hidden="1">{"'Sheet1'!$L$16"}</definedName>
    <definedName name="_h5" localSheetId="9" hidden="1">{"'Sheet1'!$L$16"}</definedName>
    <definedName name="_h5" localSheetId="10" hidden="1">{"'Sheet1'!$L$16"}</definedName>
    <definedName name="_h5" localSheetId="12" hidden="1">{"'Sheet1'!$L$16"}</definedName>
    <definedName name="_h5" localSheetId="16" hidden="1">{"'Sheet1'!$L$16"}</definedName>
    <definedName name="_h5" localSheetId="18" hidden="1">{"'Sheet1'!$L$16"}</definedName>
    <definedName name="_h5" localSheetId="15" hidden="1">{"'Sheet1'!$L$16"}</definedName>
    <definedName name="_h5" localSheetId="14" hidden="1">{"'Sheet1'!$L$16"}</definedName>
    <definedName name="_h5" localSheetId="13" hidden="1">{"'Sheet1'!$L$16"}</definedName>
    <definedName name="_h5" hidden="1">{"'Sheet1'!$L$16"}</definedName>
    <definedName name="_h6" localSheetId="0" hidden="1">{"'Sheet1'!$L$16"}</definedName>
    <definedName name="_h6" localSheetId="1" hidden="1">{"'Sheet1'!$L$16"}</definedName>
    <definedName name="_h6" localSheetId="2" hidden="1">{"'Sheet1'!$L$16"}</definedName>
    <definedName name="_h6" localSheetId="3" hidden="1">{"'Sheet1'!$L$16"}</definedName>
    <definedName name="_h6" localSheetId="4" hidden="1">{"'Sheet1'!$L$16"}</definedName>
    <definedName name="_h6" localSheetId="6" hidden="1">{"'Sheet1'!$L$16"}</definedName>
    <definedName name="_h6" localSheetId="7" hidden="1">{"'Sheet1'!$L$16"}</definedName>
    <definedName name="_h6" localSheetId="8" hidden="1">{"'Sheet1'!$L$16"}</definedName>
    <definedName name="_h6" localSheetId="9" hidden="1">{"'Sheet1'!$L$16"}</definedName>
    <definedName name="_h6" localSheetId="10" hidden="1">{"'Sheet1'!$L$16"}</definedName>
    <definedName name="_h6" localSheetId="12" hidden="1">{"'Sheet1'!$L$16"}</definedName>
    <definedName name="_h6" localSheetId="16" hidden="1">{"'Sheet1'!$L$16"}</definedName>
    <definedName name="_h6" localSheetId="18" hidden="1">{"'Sheet1'!$L$16"}</definedName>
    <definedName name="_h6" localSheetId="15" hidden="1">{"'Sheet1'!$L$16"}</definedName>
    <definedName name="_h6" localSheetId="14" hidden="1">{"'Sheet1'!$L$16"}</definedName>
    <definedName name="_h6" localSheetId="13" hidden="1">{"'Sheet1'!$L$16"}</definedName>
    <definedName name="_h6" hidden="1">{"'Sheet1'!$L$16"}</definedName>
    <definedName name="_h7" localSheetId="0" hidden="1">{"'Sheet1'!$L$16"}</definedName>
    <definedName name="_h7" localSheetId="1" hidden="1">{"'Sheet1'!$L$16"}</definedName>
    <definedName name="_h7" localSheetId="2" hidden="1">{"'Sheet1'!$L$16"}</definedName>
    <definedName name="_h7" localSheetId="3" hidden="1">{"'Sheet1'!$L$16"}</definedName>
    <definedName name="_h7" localSheetId="4" hidden="1">{"'Sheet1'!$L$16"}</definedName>
    <definedName name="_h7" localSheetId="6" hidden="1">{"'Sheet1'!$L$16"}</definedName>
    <definedName name="_h7" localSheetId="7" hidden="1">{"'Sheet1'!$L$16"}</definedName>
    <definedName name="_h7" localSheetId="8" hidden="1">{"'Sheet1'!$L$16"}</definedName>
    <definedName name="_h7" localSheetId="9" hidden="1">{"'Sheet1'!$L$16"}</definedName>
    <definedName name="_h7" localSheetId="10" hidden="1">{"'Sheet1'!$L$16"}</definedName>
    <definedName name="_h7" localSheetId="12" hidden="1">{"'Sheet1'!$L$16"}</definedName>
    <definedName name="_h7" localSheetId="16" hidden="1">{"'Sheet1'!$L$16"}</definedName>
    <definedName name="_h7" localSheetId="18" hidden="1">{"'Sheet1'!$L$16"}</definedName>
    <definedName name="_h7" localSheetId="15" hidden="1">{"'Sheet1'!$L$16"}</definedName>
    <definedName name="_h7" localSheetId="14" hidden="1">{"'Sheet1'!$L$16"}</definedName>
    <definedName name="_h7" localSheetId="13" hidden="1">{"'Sheet1'!$L$16"}</definedName>
    <definedName name="_h7" hidden="1">{"'Sheet1'!$L$16"}</definedName>
    <definedName name="_h8" localSheetId="0" hidden="1">{"'Sheet1'!$L$16"}</definedName>
    <definedName name="_h8" localSheetId="1" hidden="1">{"'Sheet1'!$L$16"}</definedName>
    <definedName name="_h8" localSheetId="2" hidden="1">{"'Sheet1'!$L$16"}</definedName>
    <definedName name="_h8" localSheetId="3" hidden="1">{"'Sheet1'!$L$16"}</definedName>
    <definedName name="_h8" localSheetId="4" hidden="1">{"'Sheet1'!$L$16"}</definedName>
    <definedName name="_h8" localSheetId="6" hidden="1">{"'Sheet1'!$L$16"}</definedName>
    <definedName name="_h8" localSheetId="7" hidden="1">{"'Sheet1'!$L$16"}</definedName>
    <definedName name="_h8" localSheetId="8" hidden="1">{"'Sheet1'!$L$16"}</definedName>
    <definedName name="_h8" localSheetId="9" hidden="1">{"'Sheet1'!$L$16"}</definedName>
    <definedName name="_h8" localSheetId="10" hidden="1">{"'Sheet1'!$L$16"}</definedName>
    <definedName name="_h8" localSheetId="12" hidden="1">{"'Sheet1'!$L$16"}</definedName>
    <definedName name="_h8" localSheetId="16" hidden="1">{"'Sheet1'!$L$16"}</definedName>
    <definedName name="_h8" localSheetId="18" hidden="1">{"'Sheet1'!$L$16"}</definedName>
    <definedName name="_h8" localSheetId="15" hidden="1">{"'Sheet1'!$L$16"}</definedName>
    <definedName name="_h8" localSheetId="14" hidden="1">{"'Sheet1'!$L$16"}</definedName>
    <definedName name="_h8" localSheetId="13" hidden="1">{"'Sheet1'!$L$16"}</definedName>
    <definedName name="_h8" hidden="1">{"'Sheet1'!$L$16"}</definedName>
    <definedName name="_h9" localSheetId="0" hidden="1">{"'Sheet1'!$L$16"}</definedName>
    <definedName name="_h9" localSheetId="1" hidden="1">{"'Sheet1'!$L$16"}</definedName>
    <definedName name="_h9" localSheetId="2" hidden="1">{"'Sheet1'!$L$16"}</definedName>
    <definedName name="_h9" localSheetId="3" hidden="1">{"'Sheet1'!$L$16"}</definedName>
    <definedName name="_h9" localSheetId="4" hidden="1">{"'Sheet1'!$L$16"}</definedName>
    <definedName name="_h9" localSheetId="6" hidden="1">{"'Sheet1'!$L$16"}</definedName>
    <definedName name="_h9" localSheetId="7" hidden="1">{"'Sheet1'!$L$16"}</definedName>
    <definedName name="_h9" localSheetId="8" hidden="1">{"'Sheet1'!$L$16"}</definedName>
    <definedName name="_h9" localSheetId="9" hidden="1">{"'Sheet1'!$L$16"}</definedName>
    <definedName name="_h9" localSheetId="10" hidden="1">{"'Sheet1'!$L$16"}</definedName>
    <definedName name="_h9" localSheetId="12" hidden="1">{"'Sheet1'!$L$16"}</definedName>
    <definedName name="_h9" localSheetId="16" hidden="1">{"'Sheet1'!$L$16"}</definedName>
    <definedName name="_h9" localSheetId="18" hidden="1">{"'Sheet1'!$L$16"}</definedName>
    <definedName name="_h9" localSheetId="15" hidden="1">{"'Sheet1'!$L$16"}</definedName>
    <definedName name="_h9" localSheetId="14" hidden="1">{"'Sheet1'!$L$16"}</definedName>
    <definedName name="_h9" localSheetId="13" hidden="1">{"'Sheet1'!$L$16"}</definedName>
    <definedName name="_h9" hidden="1">{"'Sheet1'!$L$16"}</definedName>
    <definedName name="_hom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localSheetId="0" hidden="1">{"'Sheet1'!$L$16"}</definedName>
    <definedName name="_NSO2" localSheetId="1" hidden="1">{"'Sheet1'!$L$16"}</definedName>
    <definedName name="_NSO2" localSheetId="2" hidden="1">{"'Sheet1'!$L$16"}</definedName>
    <definedName name="_NSO2" localSheetId="3" hidden="1">{"'Sheet1'!$L$16"}</definedName>
    <definedName name="_NSO2" localSheetId="4" hidden="1">{"'Sheet1'!$L$16"}</definedName>
    <definedName name="_NSO2" localSheetId="6"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localSheetId="12" hidden="1">{"'Sheet1'!$L$16"}</definedName>
    <definedName name="_NSO2" localSheetId="16" hidden="1">{"'Sheet1'!$L$16"}</definedName>
    <definedName name="_NSO2" localSheetId="18" hidden="1">{"'Sheet1'!$L$16"}</definedName>
    <definedName name="_NSO2" localSheetId="15" hidden="1">{"'Sheet1'!$L$16"}</definedName>
    <definedName name="_NSO2" localSheetId="14" hidden="1">{"'Sheet1'!$L$16"}</definedName>
    <definedName name="_NSO2" localSheetId="13"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sat10">#REF!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a20">#REF!</definedName>
    <definedName name="_sua30">#REF!</definedName>
    <definedName name="_TB1">#REF!</definedName>
    <definedName name="_TH1">#REF!</definedName>
    <definedName name="_TH2">#REF!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 localSheetId="0" hidden="1">{"'Sheet1'!$L$16"}</definedName>
    <definedName name="_vl2" localSheetId="1" hidden="1">{"'Sheet1'!$L$16"}</definedName>
    <definedName name="_vl2" localSheetId="2" hidden="1">{"'Sheet1'!$L$16"}</definedName>
    <definedName name="_vl2" localSheetId="3" hidden="1">{"'Sheet1'!$L$16"}</definedName>
    <definedName name="_vl2" localSheetId="4" hidden="1">{"'Sheet1'!$L$16"}</definedName>
    <definedName name="_vl2" localSheetId="6" hidden="1">{"'Sheet1'!$L$16"}</definedName>
    <definedName name="_vl2" localSheetId="7" hidden="1">{"'Sheet1'!$L$16"}</definedName>
    <definedName name="_vl2" localSheetId="8" hidden="1">{"'Sheet1'!$L$16"}</definedName>
    <definedName name="_vl2" localSheetId="9" hidden="1">{"'Sheet1'!$L$16"}</definedName>
    <definedName name="_vl2" localSheetId="10" hidden="1">{"'Sheet1'!$L$16"}</definedName>
    <definedName name="_vl2" localSheetId="12" hidden="1">{"'Sheet1'!$L$16"}</definedName>
    <definedName name="_vl2" localSheetId="16" hidden="1">{"'Sheet1'!$L$16"}</definedName>
    <definedName name="_vl2" localSheetId="18" hidden="1">{"'Sheet1'!$L$16"}</definedName>
    <definedName name="_vl2" localSheetId="15" hidden="1">{"'Sheet1'!$L$16"}</definedName>
    <definedName name="_vl2" localSheetId="14" hidden="1">{"'Sheet1'!$L$16"}</definedName>
    <definedName name="_vl2" localSheetId="13" hidden="1">{"'Sheet1'!$L$16"}</definedName>
    <definedName name="_vl2" hidden="1">{"'Sheet1'!$L$16"}</definedName>
    <definedName name="_VL200">#REF!</definedName>
    <definedName name="_VL250">#REF!</definedName>
    <definedName name="a" localSheetId="0" hidden="1">{"'Sheet1'!$L$16"}</definedName>
    <definedName name="a" localSheetId="1" hidden="1">{"'Sheet1'!$L$16"}</definedName>
    <definedName name="a" localSheetId="2" hidden="1">{"'Sheet1'!$L$16"}</definedName>
    <definedName name="a" localSheetId="3" hidden="1">{"'Sheet1'!$L$16"}</definedName>
    <definedName name="a" localSheetId="4" hidden="1">{"'Sheet1'!$L$16"}</definedName>
    <definedName name="a" localSheetId="6" hidden="1">{"'Sheet1'!$L$16"}</definedName>
    <definedName name="a" localSheetId="7" hidden="1">{"'Sheet1'!$L$16"}</definedName>
    <definedName name="a" localSheetId="8" hidden="1">{"'Sheet1'!$L$16"}</definedName>
    <definedName name="a" localSheetId="9" hidden="1">{"'Sheet1'!$L$16"}</definedName>
    <definedName name="a" localSheetId="10" hidden="1">{"'Sheet1'!$L$16"}</definedName>
    <definedName name="a" localSheetId="12" hidden="1">{"'Sheet1'!$L$16"}</definedName>
    <definedName name="a" localSheetId="16" hidden="1">{"'Sheet1'!$L$16"}</definedName>
    <definedName name="a" localSheetId="18" hidden="1">{"'Sheet1'!$L$16"}</definedName>
    <definedName name="a" localSheetId="15" hidden="1">{"'Sheet1'!$L$16"}</definedName>
    <definedName name="a" localSheetId="14" hidden="1">{"'Sheet1'!$L$16"}</definedName>
    <definedName name="a" localSheetId="13"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DAY">#REF!</definedName>
    <definedName name="ADP">#REF!</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nguon">#REF!</definedName>
    <definedName name="ANN">#REF!</definedName>
    <definedName name="anpha">#REF!</definedName>
    <definedName name="ANQD">#REF!</definedName>
    <definedName name="ANQQH">#REF!</definedName>
    <definedName name="anscount" hidden="1">3</definedName>
    <definedName name="ANSNN">#REF!</definedName>
    <definedName name="ANSNNxnk">#REF!</definedName>
    <definedName name="APC">#REF!</definedName>
    <definedName name="ATRAM">#REF!</definedName>
    <definedName name="ATW">#REF!</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 localSheetId="0">{"Thuxm2.xls","Sheet1"}</definedName>
    <definedName name="bb" localSheetId="1">{"Thuxm2.xls","Sheet1"}</definedName>
    <definedName name="bb" localSheetId="2">{"Thuxm2.xls","Sheet1"}</definedName>
    <definedName name="bb" localSheetId="3">{"Thuxm2.xls","Sheet1"}</definedName>
    <definedName name="bb" localSheetId="4">{"Thuxm2.xls","Sheet1"}</definedName>
    <definedName name="bb" localSheetId="6">{"Thuxm2.xls","Sheet1"}</definedName>
    <definedName name="bb" localSheetId="7">{"Thuxm2.xls","Sheet1"}</definedName>
    <definedName name="bb" localSheetId="8">{"Thuxm2.xls","Sheet1"}</definedName>
    <definedName name="bb" localSheetId="9">{"Thuxm2.xls","Sheet1"}</definedName>
    <definedName name="bb" localSheetId="10">{"Thuxm2.xls","Sheet1"}</definedName>
    <definedName name="bb" localSheetId="12">{"Thuxm2.xls","Sheet1"}</definedName>
    <definedName name="bb" localSheetId="16">{"Thuxm2.xls","Sheet1"}</definedName>
    <definedName name="bb" localSheetId="18">{"Thuxm2.xls","Sheet1"}</definedName>
    <definedName name="bb" localSheetId="15">{"Thuxm2.xls","Sheet1"}</definedName>
    <definedName name="bb" localSheetId="14">{"Thuxm2.xls","Sheet1"}</definedName>
    <definedName name="bb" localSheetId="13">{"Thuxm2.xls","Sheet1"}</definedName>
    <definedName name="bb">{"Thuxm2.xls","Sheet1"}</definedName>
    <definedName name="BCBo" localSheetId="0" hidden="1">{"'Sheet1'!$L$16"}</definedName>
    <definedName name="BCBo" localSheetId="1" hidden="1">{"'Sheet1'!$L$16"}</definedName>
    <definedName name="BCBo" localSheetId="2" hidden="1">{"'Sheet1'!$L$16"}</definedName>
    <definedName name="BCBo" localSheetId="3" hidden="1">{"'Sheet1'!$L$16"}</definedName>
    <definedName name="BCBo" localSheetId="4" hidden="1">{"'Sheet1'!$L$16"}</definedName>
    <definedName name="BCBo" localSheetId="6" hidden="1">{"'Sheet1'!$L$16"}</definedName>
    <definedName name="BCBo" localSheetId="7" hidden="1">{"'Sheet1'!$L$16"}</definedName>
    <definedName name="BCBo" localSheetId="8" hidden="1">{"'Sheet1'!$L$16"}</definedName>
    <definedName name="BCBo" localSheetId="9" hidden="1">{"'Sheet1'!$L$16"}</definedName>
    <definedName name="BCBo" localSheetId="10" hidden="1">{"'Sheet1'!$L$16"}</definedName>
    <definedName name="BCBo" localSheetId="12" hidden="1">{"'Sheet1'!$L$16"}</definedName>
    <definedName name="BCBo" localSheetId="16" hidden="1">{"'Sheet1'!$L$16"}</definedName>
    <definedName name="BCBo" localSheetId="18" hidden="1">{"'Sheet1'!$L$16"}</definedName>
    <definedName name="BCBo" localSheetId="15" hidden="1">{"'Sheet1'!$L$16"}</definedName>
    <definedName name="BCBo" localSheetId="14" hidden="1">{"'Sheet1'!$L$16"}</definedName>
    <definedName name="BCBo" localSheetId="13" hidden="1">{"'Sheet1'!$L$16"}</definedName>
    <definedName name="BCBo" hidden="1">{"'Sheet1'!$L$16"}</definedName>
    <definedName name="BDAY">#REF!</definedName>
    <definedName name="beepsound">#REF!</definedName>
    <definedName name="bengam">#REF!</definedName>
    <definedName name="benuoc">#REF!</definedName>
    <definedName name="beta">#REF!</definedName>
    <definedName name="blkh">#REF!</definedName>
    <definedName name="blkh1">#REF!</definedName>
    <definedName name="Book2">#REF!</definedName>
    <definedName name="BOQ">#REF!</definedName>
    <definedName name="btchiuaxitm300">#REF!</definedName>
    <definedName name="BTchiuaxm200">#REF!</definedName>
    <definedName name="btcocM400">#REF!</definedName>
    <definedName name="BTlotm100">#REF!</definedName>
    <definedName name="BTRAM">#REF!</definedName>
    <definedName name="BU_CHENH_LECH_DZ0.4KV">#REF!</definedName>
    <definedName name="BU_CHENH_LECH_DZ22KV">#REF!</definedName>
    <definedName name="BU_CHENH_LECH_TBA">#REF!</definedName>
    <definedName name="Bulongma">8700</definedName>
    <definedName name="buoc">#REF!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1111">#REF!</definedName>
    <definedName name="ca.1111.th">#REF!</definedName>
    <definedName name="CACAU">298161</definedName>
    <definedName name="Can_doi">#REF!</definedName>
    <definedName name="CANON" localSheetId="0" hidden="1">{"'Sheet1'!$L$16"}</definedName>
    <definedName name="CANON" localSheetId="1" hidden="1">{"'Sheet1'!$L$16"}</definedName>
    <definedName name="CANON" localSheetId="2" hidden="1">{"'Sheet1'!$L$16"}</definedName>
    <definedName name="CANON" localSheetId="3" hidden="1">{"'Sheet1'!$L$16"}</definedName>
    <definedName name="CANON" localSheetId="4" hidden="1">{"'Sheet1'!$L$16"}</definedName>
    <definedName name="CANON" localSheetId="6" hidden="1">{"'Sheet1'!$L$16"}</definedName>
    <definedName name="CANON" localSheetId="7" hidden="1">{"'Sheet1'!$L$16"}</definedName>
    <definedName name="CANON" localSheetId="8" hidden="1">{"'Sheet1'!$L$16"}</definedName>
    <definedName name="CANON" localSheetId="9" hidden="1">{"'Sheet1'!$L$16"}</definedName>
    <definedName name="CANON" localSheetId="10" hidden="1">{"'Sheet1'!$L$16"}</definedName>
    <definedName name="CANON" localSheetId="12" hidden="1">{"'Sheet1'!$L$16"}</definedName>
    <definedName name="CANON" localSheetId="16" hidden="1">{"'Sheet1'!$L$16"}</definedName>
    <definedName name="CANON" localSheetId="18" hidden="1">{"'Sheet1'!$L$16"}</definedName>
    <definedName name="CANON" localSheetId="15" hidden="1">{"'Sheet1'!$L$16"}</definedName>
    <definedName name="CANON" localSheetId="14" hidden="1">{"'Sheet1'!$L$16"}</definedName>
    <definedName name="CANON" localSheetId="13" hidden="1">{"'Sheet1'!$L$16"}</definedName>
    <definedName name="CANON" hidden="1">{"'Sheet1'!$L$16"}</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#REF!</definedName>
    <definedName name="CCS">#REF!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H">#REF!</definedName>
    <definedName name="chon">#REF!</definedName>
    <definedName name="chon1">#REF!</definedName>
    <definedName name="chon2">#REF!</definedName>
    <definedName name="chon3">#REF!</definedName>
    <definedName name="chuong_phuluc_12" localSheetId="16">'59'!$D$1</definedName>
    <definedName name="chuong_phuluc_12_name" localSheetId="16">'59'!$A$3</definedName>
    <definedName name="chuong_phuluc_15" localSheetId="0">'33'!$D$1</definedName>
    <definedName name="chuong_phuluc_15_name" localSheetId="0">'33'!$A$2</definedName>
    <definedName name="chuong_phuluc_16" localSheetId="2">'35'!$F$1</definedName>
    <definedName name="chuong_phuluc_16_name" localSheetId="2">'35'!$A$55</definedName>
    <definedName name="chuong_phuluc_18" localSheetId="15">'Biểu vay, trả nợ vay 2020'!$D$1</definedName>
    <definedName name="chuong_phuluc_18_name" localSheetId="15">'Biểu vay, trả nợ vay 2020'!$A$2</definedName>
    <definedName name="chuong_phuluc_30" localSheetId="1">'34'!$E$1</definedName>
    <definedName name="chuong_phuluc_30_name" localSheetId="1">'34'!$A$2</definedName>
    <definedName name="chuong_phuluc_33" localSheetId="3">'36.'!$D$1</definedName>
    <definedName name="chuong_phuluc_33_name" localSheetId="3">'36.'!$A$2</definedName>
    <definedName name="chuong_phuluc_34" localSheetId="4">'37'!$B$1</definedName>
    <definedName name="chuong_phuluc_34_name" localSheetId="4">'37'!$A$2</definedName>
    <definedName name="chuong_phuluc_36" localSheetId="6">'39'!$O$1</definedName>
    <definedName name="chuong_phuluc_36_name" localSheetId="6">'39'!$A$2</definedName>
    <definedName name="chuong_phuluc_46" localSheetId="12">'45'!$U$1</definedName>
    <definedName name="chuong_phuluc_46_name" localSheetId="12">'45'!$A$2</definedName>
    <definedName name="CK">#REF!</definedName>
    <definedName name="CL">#REF!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C">#REF!</definedName>
    <definedName name="cpmtc">#REF!</definedName>
    <definedName name="cpnc">#REF!</definedName>
    <definedName name="cptt">#REF!</definedName>
    <definedName name="CPVC100">#REF!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#REF!</definedName>
    <definedName name="danducsan">#REF!</definedName>
    <definedName name="dao">#REF!</definedName>
    <definedName name="DAT">#REF!</definedName>
    <definedName name="DATA_DATA2_List">#REF!</definedName>
    <definedName name="DATDAO">#REF!</definedName>
    <definedName name="DCL_22">12117600</definedName>
    <definedName name="DCL_35">25490000</definedName>
    <definedName name="dd">#REF!</definedName>
    <definedName name="DDAY">#REF!</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 localSheetId="4">{"Thuxm2.xls","Sheet1"}</definedName>
    <definedName name="Document_array" localSheetId="6">{"Thuxm2.xls","Sheet1"}</definedName>
    <definedName name="Document_array" localSheetId="7">{"Thuxm2.xls","Sheet1"}</definedName>
    <definedName name="Document_array" localSheetId="8">{"Thuxm2.xls","Sheet1"}</definedName>
    <definedName name="Document_array" localSheetId="9">{"Thuxm2.xls","Sheet1"}</definedName>
    <definedName name="Document_array" localSheetId="10">{"Thuxm2.xls","Sheet1"}</definedName>
    <definedName name="Document_array" localSheetId="12">{"Thuxm2.xls","Sheet1"}</definedName>
    <definedName name="Document_array" localSheetId="16">{"Thuxm2.xls","Sheet1"}</definedName>
    <definedName name="Document_array" localSheetId="18">{"Thuxm2.xls","Sheet1"}</definedName>
    <definedName name="Document_array" localSheetId="15">{"Thuxm2.xls","Sheet1"}</definedName>
    <definedName name="Document_array" localSheetId="14">{"Thuxm2.xls","Sheet1"}</definedName>
    <definedName name="Document_array" localSheetId="13">{"Thuxm2.xls","Sheet1"}</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TD_Clear" localSheetId="0">'33'!DSTD_Clear</definedName>
    <definedName name="DSTD_Clear" localSheetId="1">'34'!DSTD_Clear</definedName>
    <definedName name="DSTD_Clear" localSheetId="2">'35'!DSTD_Clear</definedName>
    <definedName name="DSTD_Clear" localSheetId="3">'36.'!DSTD_Clear</definedName>
    <definedName name="DSTD_Clear" localSheetId="4">'37'!DSTD_Clear</definedName>
    <definedName name="DSTD_Clear" localSheetId="6">'39'!DSTD_Clear</definedName>
    <definedName name="DSTD_Clear" localSheetId="7">'40'!DSTD_Clear</definedName>
    <definedName name="DSTD_Clear" localSheetId="8">'41'!DSTD_Clear</definedName>
    <definedName name="DSTD_Clear" localSheetId="9">'42'!DSTD_Clear</definedName>
    <definedName name="DSTD_Clear" localSheetId="10">'43'!DSTD_Clear</definedName>
    <definedName name="DSTD_Clear" localSheetId="12">'45'!DSTD_Clear</definedName>
    <definedName name="DSTD_Clear" localSheetId="16">'59'!DSTD_Clear</definedName>
    <definedName name="DSTD_Clear" localSheetId="18">'61'!DSTD_Clear</definedName>
    <definedName name="DSTD_Clear" localSheetId="15">'Biểu vay, trả nợ vay 2020'!DSTD_Clear</definedName>
    <definedName name="DSTD_Clear" localSheetId="14">'Quỹ ngoài NS 2020'!DSTD_Clear</definedName>
    <definedName name="DSTD_Clear" localSheetId="13">'Quỹ ngoài NS2019'!DSTD_Clear</definedName>
    <definedName name="DSTD_Clear">[0]!DSTD_Clear</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aån">#REF!</definedName>
    <definedName name="duan">#REF!</definedName>
    <definedName name="DUCANH" localSheetId="0" hidden="1">{"'Sheet1'!$L$16"}</definedName>
    <definedName name="DUCANH" localSheetId="1" hidden="1">{"'Sheet1'!$L$16"}</definedName>
    <definedName name="DUCANH" localSheetId="2" hidden="1">{"'Sheet1'!$L$16"}</definedName>
    <definedName name="DUCANH" localSheetId="3" hidden="1">{"'Sheet1'!$L$16"}</definedName>
    <definedName name="DUCANH" localSheetId="4" hidden="1">{"'Sheet1'!$L$16"}</definedName>
    <definedName name="DUCANH" localSheetId="6" hidden="1">{"'Sheet1'!$L$16"}</definedName>
    <definedName name="DUCANH" localSheetId="7" hidden="1">{"'Sheet1'!$L$16"}</definedName>
    <definedName name="DUCANH" localSheetId="8" hidden="1">{"'Sheet1'!$L$16"}</definedName>
    <definedName name="DUCANH" localSheetId="9" hidden="1">{"'Sheet1'!$L$16"}</definedName>
    <definedName name="DUCANH" localSheetId="10" hidden="1">{"'Sheet1'!$L$16"}</definedName>
    <definedName name="DUCANH" localSheetId="12" hidden="1">{"'Sheet1'!$L$16"}</definedName>
    <definedName name="DUCANH" localSheetId="16" hidden="1">{"'Sheet1'!$L$16"}</definedName>
    <definedName name="DUCANH" localSheetId="18" hidden="1">{"'Sheet1'!$L$16"}</definedName>
    <definedName name="DUCANH" localSheetId="15" hidden="1">{"'Sheet1'!$L$16"}</definedName>
    <definedName name="DUCANH" localSheetId="14" hidden="1">{"'Sheet1'!$L$16"}</definedName>
    <definedName name="DUCANH" localSheetId="13" hidden="1">{"'Sheet1'!$L$16"}</definedName>
    <definedName name="DUCANH" hidden="1">{"'Sheet1'!$L$16"}</definedName>
    <definedName name="DutoanDongmo">#REF!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92F56">#REF!</definedName>
    <definedName name="FACTOR">#REF!</definedName>
    <definedName name="FI_12">4820</definedName>
    <definedName name="G">#REF!</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J" localSheetId="0" hidden="1">{"'Sheet1'!$L$16"}</definedName>
    <definedName name="GJ" localSheetId="1" hidden="1">{"'Sheet1'!$L$16"}</definedName>
    <definedName name="GJ" localSheetId="2" hidden="1">{"'Sheet1'!$L$16"}</definedName>
    <definedName name="GJ" localSheetId="3" hidden="1">{"'Sheet1'!$L$16"}</definedName>
    <definedName name="GJ" localSheetId="4" hidden="1">{"'Sheet1'!$L$16"}</definedName>
    <definedName name="GJ" localSheetId="6" hidden="1">{"'Sheet1'!$L$16"}</definedName>
    <definedName name="GJ" localSheetId="7" hidden="1">{"'Sheet1'!$L$16"}</definedName>
    <definedName name="GJ" localSheetId="8" hidden="1">{"'Sheet1'!$L$16"}</definedName>
    <definedName name="GJ" localSheetId="9" hidden="1">{"'Sheet1'!$L$16"}</definedName>
    <definedName name="GJ" localSheetId="10" hidden="1">{"'Sheet1'!$L$16"}</definedName>
    <definedName name="GJ" localSheetId="12" hidden="1">{"'Sheet1'!$L$16"}</definedName>
    <definedName name="GJ" localSheetId="16" hidden="1">{"'Sheet1'!$L$16"}</definedName>
    <definedName name="GJ" localSheetId="18" hidden="1">{"'Sheet1'!$L$16"}</definedName>
    <definedName name="GJ" localSheetId="15" hidden="1">{"'Sheet1'!$L$16"}</definedName>
    <definedName name="GJ" localSheetId="14" hidden="1">{"'Sheet1'!$L$16"}</definedName>
    <definedName name="GJ" localSheetId="13" hidden="1">{"'Sheet1'!$L$16"}</definedName>
    <definedName name="GJ" hidden="1">{"'Sheet1'!$L$16"}</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localSheetId="0"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localSheetId="12" hidden="1">{"'Sheet1'!$L$16"}</definedName>
    <definedName name="h" localSheetId="16" hidden="1">{"'Sheet1'!$L$16"}</definedName>
    <definedName name="h" localSheetId="18" hidden="1">{"'Sheet1'!$L$16"}</definedName>
    <definedName name="h" localSheetId="15" hidden="1">{"'Sheet1'!$L$16"}</definedName>
    <definedName name="h" localSheetId="14" hidden="1">{"'Sheet1'!$L$16"}</definedName>
    <definedName name="h" localSheetId="13" hidden="1">{"'Sheet1'!$L$16"}</definedName>
    <definedName name="h" hidden="1">{"'Sheet1'!$L$16"}</definedName>
    <definedName name="H_THUCHTHH">#REF!</definedName>
    <definedName name="H_THUCTT">#REF!</definedName>
    <definedName name="HANG" localSheetId="0" hidden="1">{#N/A,#N/A,FALSE,"Chi ti?t"}</definedName>
    <definedName name="HANG" localSheetId="1" hidden="1">{#N/A,#N/A,FALSE,"Chi ti?t"}</definedName>
    <definedName name="HANG" localSheetId="2" hidden="1">{#N/A,#N/A,FALSE,"Chi ti?t"}</definedName>
    <definedName name="HANG" localSheetId="3" hidden="1">{#N/A,#N/A,FALSE,"Chi ti?t"}</definedName>
    <definedName name="HANG" localSheetId="4" hidden="1">{#N/A,#N/A,FALSE,"Chi ti?t"}</definedName>
    <definedName name="HANG" localSheetId="6" hidden="1">{#N/A,#N/A,FALSE,"Chi ti?t"}</definedName>
    <definedName name="HANG" localSheetId="7" hidden="1">{#N/A,#N/A,FALSE,"Chi ti?t"}</definedName>
    <definedName name="HANG" localSheetId="8" hidden="1">{#N/A,#N/A,FALSE,"Chi ti?t"}</definedName>
    <definedName name="HANG" localSheetId="9" hidden="1">{#N/A,#N/A,FALSE,"Chi ti?t"}</definedName>
    <definedName name="HANG" localSheetId="10" hidden="1">{#N/A,#N/A,FALSE,"Chi ti?t"}</definedName>
    <definedName name="HANG" localSheetId="12" hidden="1">{#N/A,#N/A,FALSE,"Chi ti?t"}</definedName>
    <definedName name="HANG" localSheetId="16" hidden="1">{#N/A,#N/A,FALSE,"Chi ti?t"}</definedName>
    <definedName name="HANG" localSheetId="18" hidden="1">{#N/A,#N/A,FALSE,"Chi ti?t"}</definedName>
    <definedName name="HANG" localSheetId="15" hidden="1">{#N/A,#N/A,FALSE,"Chi ti?t"}</definedName>
    <definedName name="HANG" localSheetId="14" hidden="1">{#N/A,#N/A,FALSE,"Chi ti?t"}</definedName>
    <definedName name="HANG" localSheetId="13" hidden="1">{#N/A,#N/A,FALSE,"Chi ti?t"}</definedName>
    <definedName name="HANG" hidden="1">{#N/A,#N/A,FALSE,"Chi ti?t"}</definedName>
    <definedName name="HCM">#REF!</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HUHOI" localSheetId="0">'33'!HHUHOI</definedName>
    <definedName name="HHUHOI" localSheetId="1">'34'!HHUHOI</definedName>
    <definedName name="HHUHOI" localSheetId="2">'35'!HHUHOI</definedName>
    <definedName name="HHUHOI" localSheetId="3">'36.'!HHUHOI</definedName>
    <definedName name="HHUHOI" localSheetId="4">'37'!HHUHOI</definedName>
    <definedName name="HHUHOI" localSheetId="6">'39'!HHUHOI</definedName>
    <definedName name="HHUHOI" localSheetId="7">'40'!HHUHOI</definedName>
    <definedName name="HHUHOI" localSheetId="8">'41'!HHUHOI</definedName>
    <definedName name="HHUHOI" localSheetId="9">'42'!HHUHOI</definedName>
    <definedName name="HHUHOI" localSheetId="10">'43'!HHUHOI</definedName>
    <definedName name="HHUHOI" localSheetId="12">'45'!HHUHOI</definedName>
    <definedName name="HHUHOI" localSheetId="16">'59'!HHUHOI</definedName>
    <definedName name="HHUHOI" localSheetId="18">'61'!HHUHOI</definedName>
    <definedName name="HHUHOI" localSheetId="15">'Biểu vay, trả nợ vay 2020'!HHUHOI</definedName>
    <definedName name="HHUHOI" localSheetId="14">'Quỹ ngoài NS 2020'!HHUHOI</definedName>
    <definedName name="HHUHOI" localSheetId="13">'Quỹ ngoài NS2019'!HHUHOI</definedName>
    <definedName name="HHUHOI">[0]!HHUHOI</definedName>
    <definedName name="hien">#REF!</definedName>
    <definedName name="HIHIHIHOI" localSheetId="0" hidden="1">{"'Sheet1'!$L$16"}</definedName>
    <definedName name="HIHIHIHOI" localSheetId="1" hidden="1">{"'Sheet1'!$L$16"}</definedName>
    <definedName name="HIHIHIHOI" localSheetId="2" hidden="1">{"'Sheet1'!$L$16"}</definedName>
    <definedName name="HIHIHIHOI" localSheetId="3" hidden="1">{"'Sheet1'!$L$16"}</definedName>
    <definedName name="HIHIHIHOI" localSheetId="4" hidden="1">{"'Sheet1'!$L$16"}</definedName>
    <definedName name="HIHIHIHOI" localSheetId="6" hidden="1">{"'Sheet1'!$L$16"}</definedName>
    <definedName name="HIHIHIHOI" localSheetId="7" hidden="1">{"'Sheet1'!$L$16"}</definedName>
    <definedName name="HIHIHIHOI" localSheetId="8" hidden="1">{"'Sheet1'!$L$16"}</definedName>
    <definedName name="HIHIHIHOI" localSheetId="9" hidden="1">{"'Sheet1'!$L$16"}</definedName>
    <definedName name="HIHIHIHOI" localSheetId="10" hidden="1">{"'Sheet1'!$L$16"}</definedName>
    <definedName name="HIHIHIHOI" localSheetId="12" hidden="1">{"'Sheet1'!$L$16"}</definedName>
    <definedName name="HIHIHIHOI" localSheetId="16" hidden="1">{"'Sheet1'!$L$16"}</definedName>
    <definedName name="HIHIHIHOI" localSheetId="18" hidden="1">{"'Sheet1'!$L$16"}</definedName>
    <definedName name="HIHIHIHOI" localSheetId="15" hidden="1">{"'Sheet1'!$L$16"}</definedName>
    <definedName name="HIHIHIHOI" localSheetId="14" hidden="1">{"'Sheet1'!$L$16"}</definedName>
    <definedName name="HIHIHIHOI" localSheetId="13" hidden="1">{"'Sheet1'!$L$16"}</definedName>
    <definedName name="HIHIHIHOI" hidden="1">{"'Sheet1'!$L$16"}</definedName>
    <definedName name="Hinh_thuc">#REF!</definedName>
    <definedName name="HiÕu">#REF!</definedName>
    <definedName name="HJKL" localSheetId="0" hidden="1">{"'Sheet1'!$L$16"}</definedName>
    <definedName name="HJKL" localSheetId="1" hidden="1">{"'Sheet1'!$L$16"}</definedName>
    <definedName name="HJKL" localSheetId="2" hidden="1">{"'Sheet1'!$L$16"}</definedName>
    <definedName name="HJKL" localSheetId="3" hidden="1">{"'Sheet1'!$L$16"}</definedName>
    <definedName name="HJKL" localSheetId="4" hidden="1">{"'Sheet1'!$L$16"}</definedName>
    <definedName name="HJKL" localSheetId="6" hidden="1">{"'Sheet1'!$L$16"}</definedName>
    <definedName name="HJKL" localSheetId="7" hidden="1">{"'Sheet1'!$L$16"}</definedName>
    <definedName name="HJKL" localSheetId="8" hidden="1">{"'Sheet1'!$L$16"}</definedName>
    <definedName name="HJKL" localSheetId="9" hidden="1">{"'Sheet1'!$L$16"}</definedName>
    <definedName name="HJKL" localSheetId="10" hidden="1">{"'Sheet1'!$L$16"}</definedName>
    <definedName name="HJKL" localSheetId="12" hidden="1">{"'Sheet1'!$L$16"}</definedName>
    <definedName name="HJKL" localSheetId="16" hidden="1">{"'Sheet1'!$L$16"}</definedName>
    <definedName name="HJKL" localSheetId="18" hidden="1">{"'Sheet1'!$L$16"}</definedName>
    <definedName name="HJKL" localSheetId="15" hidden="1">{"'Sheet1'!$L$16"}</definedName>
    <definedName name="HJKL" localSheetId="14" hidden="1">{"'Sheet1'!$L$16"}</definedName>
    <definedName name="HJKL" localSheetId="13" hidden="1">{"'Sheet1'!$L$16"}</definedName>
    <definedName name="HJKL" hidden="1">{"'Sheet1'!$L$16"}</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SL">#REF!</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#REF!</definedName>
    <definedName name="HT">#REF!</definedName>
    <definedName name="HTHH">#REF!</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localSheetId="12" hidden="1">{"'Sheet1'!$L$16"}</definedName>
    <definedName name="HTML_Control" localSheetId="16" hidden="1">{"'Sheet1'!$L$16"}</definedName>
    <definedName name="HTML_Control" localSheetId="18" hidden="1">{"'Sheet1'!$L$16"}</definedName>
    <definedName name="HTML_Control" localSheetId="15" hidden="1">{"'Sheet1'!$L$16"}</definedName>
    <definedName name="HTML_Control" localSheetId="14" hidden="1">{"'Sheet1'!$L$16"}</definedName>
    <definedName name="HTML_Control" localSheetId="1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#REF!</definedName>
    <definedName name="KHOI_LUONG_DAT_DAO_DAP">#REF!</definedName>
    <definedName name="Khong_can_doi">#REF!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Q_Truong">#REF!</definedName>
    <definedName name="KSTK">#REF!</definedName>
    <definedName name="KVC">#REF!</definedName>
    <definedName name="L">#REF!</definedName>
    <definedName name="L_mong">#REF!</definedName>
    <definedName name="L63x6">5800</definedName>
    <definedName name="lan">#REF!</definedName>
    <definedName name="lanhto">#REF!</definedName>
    <definedName name="LAP_DAT_TBA">#REF!</definedName>
    <definedName name="LBS_22">107800000</definedName>
    <definedName name="LIET_KE_VI_TRI_DZ0.4KV">#REF!</definedName>
    <definedName name="LIET_KE_VI_TRI_DZ22KV">#REF!</definedName>
    <definedName name="LK_hathe">#REF!</definedName>
    <definedName name="Lmk">#REF!</definedName>
    <definedName name="LN">#REF!</definedName>
    <definedName name="lntt">#REF!</definedName>
    <definedName name="Lo">#REF!</definedName>
    <definedName name="Loai_TD">#REF!</definedName>
    <definedName name="lVC">#REF!</definedName>
    <definedName name="m">#REF!</definedName>
    <definedName name="M0.4">#REF!</definedName>
    <definedName name="M10aa1p">#REF!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bn1p">#REF!</definedName>
    <definedName name="mc">#REF!</definedName>
    <definedName name="MG_A">#REF!</definedName>
    <definedName name="MN">#REF!</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 localSheetId="0">BTRAM</definedName>
    <definedName name="NHAÂN_COÂNG" localSheetId="1">BTRAM</definedName>
    <definedName name="NHAÂN_COÂNG" localSheetId="2">BTRAM</definedName>
    <definedName name="NHAÂN_COÂNG" localSheetId="3">BTRAM</definedName>
    <definedName name="NHAÂN_COÂNG" localSheetId="4">BTRAM</definedName>
    <definedName name="NHAÂN_COÂNG" localSheetId="6">BTRAM</definedName>
    <definedName name="NHAÂN_COÂNG" localSheetId="7">BTRAM</definedName>
    <definedName name="NHAÂN_COÂNG" localSheetId="8">BTRAM</definedName>
    <definedName name="NHAÂN_COÂNG" localSheetId="9">BTRAM</definedName>
    <definedName name="NHAÂN_COÂNG" localSheetId="10">BTRAM</definedName>
    <definedName name="NHAÂN_COÂNG" localSheetId="12">BTRAM</definedName>
    <definedName name="NHAÂN_COÂNG" localSheetId="16">BTRAM</definedName>
    <definedName name="NHAÂN_COÂNG" localSheetId="18">BTRAM</definedName>
    <definedName name="NHAÂN_COÂNG" localSheetId="15">BTRAM</definedName>
    <definedName name="NHAÂN_COÂNG" localSheetId="14">BTRAM</definedName>
    <definedName name="NHAÂN_COÂNG" localSheetId="13">BTRAM</definedName>
    <definedName name="NHAÂN_COÂNG">BTRAM</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QD">#REF!</definedName>
    <definedName name="NQQH">#REF!</definedName>
    <definedName name="NSNN">#REF!</definedName>
    <definedName name="nx">#REF!</definedName>
    <definedName name="ophom">#REF!</definedName>
    <definedName name="osc">#REF!</definedName>
    <definedName name="PA">#REF!</definedName>
    <definedName name="panen">#REF!</definedName>
    <definedName name="PC">#REF!</definedName>
    <definedName name="PChe">#REF!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K">#REF!</definedName>
    <definedName name="PLKL">#REF!</definedName>
    <definedName name="PRICE">#REF!</definedName>
    <definedName name="PRICE1">#REF!</definedName>
    <definedName name="PRINT_AREA_MI">#REF!</definedName>
    <definedName name="_xlnm.Print_Titles" localSheetId="2">'35'!$5:$8</definedName>
    <definedName name="_xlnm.Print_Titles" localSheetId="5">'38'!$6:$8</definedName>
    <definedName name="_xlnm.Print_Titles" localSheetId="6">'39'!$5:$8</definedName>
    <definedName name="_xlnm.Print_Titles" localSheetId="7">'40'!$6:$9</definedName>
    <definedName name="_xlnm.Print_Titles" localSheetId="12">'45'!$5:$8</definedName>
    <definedName name="_xlnm.Print_Titles" localSheetId="17">'60'!$6:$8</definedName>
    <definedName name="_xlnm.Print_Titles" localSheetId="18">'61'!$6:$8</definedName>
    <definedName name="_xlnm.Print_Titles" localSheetId="15">'Biểu vay, trả nợ vay 2020'!$5:$6</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GHGSD" localSheetId="0" hidden="1">{"'Sheet1'!$L$16"}</definedName>
    <definedName name="RGHGSD" localSheetId="1" hidden="1">{"'Sheet1'!$L$16"}</definedName>
    <definedName name="RGHGSD" localSheetId="2" hidden="1">{"'Sheet1'!$L$16"}</definedName>
    <definedName name="RGHGSD" localSheetId="3" hidden="1">{"'Sheet1'!$L$16"}</definedName>
    <definedName name="RGHGSD" localSheetId="4" hidden="1">{"'Sheet1'!$L$16"}</definedName>
    <definedName name="RGHGSD" localSheetId="6" hidden="1">{"'Sheet1'!$L$16"}</definedName>
    <definedName name="RGHGSD" localSheetId="7" hidden="1">{"'Sheet1'!$L$16"}</definedName>
    <definedName name="RGHGSD" localSheetId="8" hidden="1">{"'Sheet1'!$L$16"}</definedName>
    <definedName name="RGHGSD" localSheetId="9" hidden="1">{"'Sheet1'!$L$16"}</definedName>
    <definedName name="RGHGSD" localSheetId="10" hidden="1">{"'Sheet1'!$L$16"}</definedName>
    <definedName name="RGHGSD" localSheetId="12" hidden="1">{"'Sheet1'!$L$16"}</definedName>
    <definedName name="RGHGSD" localSheetId="16" hidden="1">{"'Sheet1'!$L$16"}</definedName>
    <definedName name="RGHGSD" localSheetId="18" hidden="1">{"'Sheet1'!$L$16"}</definedName>
    <definedName name="RGHGSD" localSheetId="15" hidden="1">{"'Sheet1'!$L$16"}</definedName>
    <definedName name="RGHGSD" localSheetId="14" hidden="1">{"'Sheet1'!$L$16"}</definedName>
    <definedName name="RGHGSD" localSheetId="13" hidden="1">{"'Sheet1'!$L$16"}</definedName>
    <definedName name="RGHGSD" hidden="1">{"'Sheet1'!$L$16"}</definedName>
    <definedName name="rong1">#REF!</definedName>
    <definedName name="rong2">#REF!</definedName>
    <definedName name="rong3">#REF!</definedName>
    <definedName name="rong4">#REF!</definedName>
    <definedName name="rong5">#REF!</definedName>
    <definedName name="rong6">#REF!</definedName>
    <definedName name="san">#REF!</definedName>
    <definedName name="sand">#REF!</definedName>
    <definedName name="SCH">#REF!</definedName>
    <definedName name="SCT">#REF!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EC">#REF!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#REF!</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m">#REF!</definedName>
    <definedName name="t8m">#REF!</definedName>
    <definedName name="Tæng_c_ng_suÊt_hiÖn_t_i">"THOP"</definedName>
    <definedName name="TAN">#REF!</definedName>
    <definedName name="TaxTV">10%</definedName>
    <definedName name="TaxXL">5%</definedName>
    <definedName name="TBA">#REF!</definedName>
    <definedName name="tbtram">#REF!</definedName>
    <definedName name="TBXD">#REF!</definedName>
    <definedName name="TC">#REF!</definedName>
    <definedName name="TC_NHANH1">#REF!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le">#REF!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onmk">#REF!</definedName>
    <definedName name="tv75nc">#REF!</definedName>
    <definedName name="tv75vl">#REF!</definedName>
    <definedName name="TW">#REF!</definedName>
    <definedName name="ty_le">#REF!</definedName>
    <definedName name="ty_le_BTN">#REF!</definedName>
    <definedName name="Ty_le1">#REF!</definedName>
    <definedName name="upnoc">#REF!</definedName>
    <definedName name="uu">#REF!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t">#REF!</definedName>
    <definedName name="vctb">#REF!</definedName>
    <definedName name="VCTT">#REF!</definedName>
    <definedName name="VCVBT1">#REF!</definedName>
    <definedName name="VCVBT2">#REF!</definedName>
    <definedName name="vd3p">#REF!</definedName>
    <definedName name="vgk">#REF!</definedName>
    <definedName name="vgt">#REF!</definedName>
    <definedName name="vkcauthang">#REF!</definedName>
    <definedName name="vksan">#REF!</definedName>
    <definedName name="vl">#REF!</definedName>
    <definedName name="vl1p">#REF!</definedName>
    <definedName name="vl3p">#REF!</definedName>
    <definedName name="Vlcap0.7">#REF!</definedName>
    <definedName name="VLcap1">#REF!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rn.chi._.tiÆt." localSheetId="0" hidden="1">{#N/A,#N/A,FALSE,"Chi ti?t"}</definedName>
    <definedName name="wrn.chi._.tiÆt." localSheetId="1" hidden="1">{#N/A,#N/A,FALSE,"Chi ti?t"}</definedName>
    <definedName name="wrn.chi._.tiÆt." localSheetId="2" hidden="1">{#N/A,#N/A,FALSE,"Chi ti?t"}</definedName>
    <definedName name="wrn.chi._.tiÆt." localSheetId="3" hidden="1">{#N/A,#N/A,FALSE,"Chi ti?t"}</definedName>
    <definedName name="wrn.chi._.tiÆt." localSheetId="4" hidden="1">{#N/A,#N/A,FALSE,"Chi ti?t"}</definedName>
    <definedName name="wrn.chi._.tiÆt." localSheetId="6" hidden="1">{#N/A,#N/A,FALSE,"Chi ti?t"}</definedName>
    <definedName name="wrn.chi._.tiÆt." localSheetId="7" hidden="1">{#N/A,#N/A,FALSE,"Chi ti?t"}</definedName>
    <definedName name="wrn.chi._.tiÆt." localSheetId="8" hidden="1">{#N/A,#N/A,FALSE,"Chi ti?t"}</definedName>
    <definedName name="wrn.chi._.tiÆt." localSheetId="9" hidden="1">{#N/A,#N/A,FALSE,"Chi ti?t"}</definedName>
    <definedName name="wrn.chi._.tiÆt." localSheetId="10" hidden="1">{#N/A,#N/A,FALSE,"Chi ti?t"}</definedName>
    <definedName name="wrn.chi._.tiÆt." localSheetId="12" hidden="1">{#N/A,#N/A,FALSE,"Chi ti?t"}</definedName>
    <definedName name="wrn.chi._.tiÆt." localSheetId="16" hidden="1">{#N/A,#N/A,FALSE,"Chi ti?t"}</definedName>
    <definedName name="wrn.chi._.tiÆt." localSheetId="18" hidden="1">{#N/A,#N/A,FALSE,"Chi ti?t"}</definedName>
    <definedName name="wrn.chi._.tiÆt." localSheetId="15" hidden="1">{#N/A,#N/A,FALSE,"Chi ti?t"}</definedName>
    <definedName name="wrn.chi._.tiÆt." localSheetId="14" hidden="1">{#N/A,#N/A,FALSE,"Chi ti?t"}</definedName>
    <definedName name="wrn.chi._.tiÆt." localSheetId="13" hidden="1">{#N/A,#N/A,FALSE,"Chi ti?t"}</definedName>
    <definedName name="wrn.chi._.tiÆt." hidden="1">{#N/A,#N/A,FALSE,"Chi ti?t"}</definedName>
    <definedName name="X">#REF!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ld1.4">#REF!</definedName>
    <definedName name="xlk1.4">#REF!</definedName>
    <definedName name="xmcax">#REF!</definedName>
    <definedName name="xn">#REF!</definedName>
    <definedName name="xx">#REF!</definedName>
    <definedName name="y">#REF!</definedName>
    <definedName name="z">#REF!</definedName>
    <definedName name="ZXD">#REF!</definedName>
    <definedName name="ZYX">#REF!</definedName>
    <definedName name="ZZZ">#REF!</definedName>
  </definedNames>
  <calcPr fullCalcOnLoad="1"/>
</workbook>
</file>

<file path=xl/comments14.xml><?xml version="1.0" encoding="utf-8"?>
<comments xmlns="http://schemas.openxmlformats.org/spreadsheetml/2006/main">
  <authors>
    <author>Admin</author>
  </authors>
  <commentList>
    <comment ref="C14" authorId="0">
      <text>
        <r>
          <rPr>
            <b/>
            <sz val="9"/>
            <rFont val="Tahoma"/>
            <family val="2"/>
          </rPr>
          <t>Admin:</t>
        </r>
        <r>
          <rPr>
            <sz val="9"/>
            <rFont val="Tahoma"/>
            <family val="2"/>
          </rPr>
          <t xml:space="preserve">
khác số quyết toán 2018 đã gửi HĐND = 190</t>
        </r>
      </text>
    </comment>
    <comment ref="C15" authorId="0">
      <text>
        <r>
          <rPr>
            <b/>
            <sz val="9"/>
            <rFont val="Tahoma"/>
            <family val="2"/>
          </rPr>
          <t>Admin:</t>
        </r>
        <r>
          <rPr>
            <sz val="9"/>
            <rFont val="Tahoma"/>
            <family val="2"/>
          </rPr>
          <t xml:space="preserve">
khác số liệu QT đã gửi HĐND: 3076</t>
        </r>
      </text>
    </comment>
    <comment ref="C16" authorId="0">
      <text>
        <r>
          <rPr>
            <b/>
            <sz val="9"/>
            <rFont val="Tahoma"/>
            <family val="2"/>
          </rPr>
          <t>Admin:</t>
        </r>
        <r>
          <rPr>
            <sz val="9"/>
            <rFont val="Tahoma"/>
            <family val="2"/>
          </rPr>
          <t xml:space="preserve">
lệch 1 ít so với số liệu quyết toán 2018 đã gửi HĐND: 845</t>
        </r>
      </text>
    </comment>
    <comment ref="C25" authorId="0">
      <text>
        <r>
          <rPr>
            <b/>
            <sz val="9"/>
            <rFont val="Tahoma"/>
            <family val="2"/>
          </rPr>
          <t>Admin:</t>
        </r>
        <r>
          <rPr>
            <sz val="9"/>
            <rFont val="Tahoma"/>
            <family val="2"/>
          </rPr>
          <t xml:space="preserve">
Số liệu khác với số qt bc HĐND do bây giờ thống nhất là lấy số dư tiền</t>
        </r>
      </text>
    </comment>
    <comment ref="C27" authorId="0">
      <text>
        <r>
          <rPr>
            <b/>
            <sz val="9"/>
            <rFont val="Tahoma"/>
            <family val="2"/>
          </rPr>
          <t>Admin:</t>
        </r>
        <r>
          <rPr>
            <sz val="9"/>
            <rFont val="Tahoma"/>
            <family val="2"/>
          </rPr>
          <t xml:space="preserve">
Số liệu khác số qt 2018 báo cáo HĐND, do bây giờ thống nhất là lấy số dư tiền</t>
        </r>
      </text>
    </comment>
  </commentList>
</comments>
</file>

<file path=xl/comments15.xml><?xml version="1.0" encoding="utf-8"?>
<comments xmlns="http://schemas.openxmlformats.org/spreadsheetml/2006/main">
  <authors>
    <author>Admin</author>
  </authors>
  <commentList>
    <comment ref="C14" authorId="0">
      <text>
        <r>
          <rPr>
            <b/>
            <sz val="9"/>
            <rFont val="Tahoma"/>
            <family val="2"/>
          </rPr>
          <t>Admin:</t>
        </r>
        <r>
          <rPr>
            <sz val="9"/>
            <rFont val="Tahoma"/>
            <family val="2"/>
          </rPr>
          <t xml:space="preserve">
Khác số liệu quyết toán gửi hôm trước là 190</t>
        </r>
      </text>
    </comment>
    <comment ref="C26" authorId="0">
      <text>
        <r>
          <rPr>
            <b/>
            <sz val="9"/>
            <rFont val="Tahoma"/>
            <family val="2"/>
          </rPr>
          <t>Admin:</t>
        </r>
        <r>
          <rPr>
            <sz val="9"/>
            <rFont val="Tahoma"/>
            <family val="2"/>
          </rPr>
          <t xml:space="preserve">
Số liệu lấy theo số QT, đơn vị lại báo cáo khác</t>
        </r>
      </text>
    </comment>
  </commentList>
</comments>
</file>

<file path=xl/sharedStrings.xml><?xml version="1.0" encoding="utf-8"?>
<sst xmlns="http://schemas.openxmlformats.org/spreadsheetml/2006/main" count="1438" uniqueCount="779">
  <si>
    <t xml:space="preserve"> BÁO CÁO ƯỚC THỰC HIỆN THU NGÂN SÁCH NĂM 2019</t>
  </si>
  <si>
    <t>Đơn vị: triệu đồng</t>
  </si>
  <si>
    <t>STT</t>
  </si>
  <si>
    <t>NỘI DUNG</t>
  </si>
  <si>
    <t>Bao gồm</t>
  </si>
  <si>
    <t>THỰC HIỆN CẢ NĂM SO (%)</t>
  </si>
  <si>
    <t>NSNN</t>
  </si>
  <si>
    <t>NSĐP</t>
  </si>
  <si>
    <t>DỰ TOÁN</t>
  </si>
  <si>
    <t>CÙNG KỲ NĂM TRƯỚC</t>
  </si>
  <si>
    <t>A</t>
  </si>
  <si>
    <t>B</t>
  </si>
  <si>
    <t>1</t>
  </si>
  <si>
    <t>2</t>
  </si>
  <si>
    <t>5</t>
  </si>
  <si>
    <t>7</t>
  </si>
  <si>
    <t>8</t>
  </si>
  <si>
    <t xml:space="preserve"> TỔNG THU NSNN TRÊN ĐỊA BÀN</t>
  </si>
  <si>
    <t>I</t>
  </si>
  <si>
    <t>Thu nội địa</t>
  </si>
  <si>
    <t>Thu từ khu vực DNNN</t>
  </si>
  <si>
    <t>Thu từ khu vực DN có vốn ĐTNN</t>
  </si>
  <si>
    <t>Thu từ khu vực kinh tế NQD</t>
  </si>
  <si>
    <t>Thuế thu nhập cá nhân</t>
  </si>
  <si>
    <t>Thuế bảo vệ môi trường</t>
  </si>
  <si>
    <t>Thu phí, lệ phí</t>
  </si>
  <si>
    <t>Các khoản thu về nhà, đất</t>
  </si>
  <si>
    <t>Thuế sử dụng đất nông nghiệp</t>
  </si>
  <si>
    <t>Thuế sử dụng đất phi nông nghiệp</t>
  </si>
  <si>
    <t>Thu tiền cho thuê đất, thuê mặt nước</t>
  </si>
  <si>
    <t>Thu tiền sử dụng đất</t>
  </si>
  <si>
    <t>Thu tiền cho thuê và tiền bán nhà ở thuộc sở hữu nhà nước</t>
  </si>
  <si>
    <t>Thu từ hoạt động XSKT</t>
  </si>
  <si>
    <t>9</t>
  </si>
  <si>
    <t>Thu cấp quyền khai thác khoáng sản</t>
  </si>
  <si>
    <t>10</t>
  </si>
  <si>
    <t>Thu khác ngân sách</t>
  </si>
  <si>
    <t>11</t>
  </si>
  <si>
    <t>Thu tại xã</t>
  </si>
  <si>
    <t>12</t>
  </si>
  <si>
    <t>Thu hồi vốn, cổ tức, lợi nhuận được chia NN và lợi nhuận sau thuế còn lại sau khi trích lập các quỹ của DNNN</t>
  </si>
  <si>
    <t>II</t>
  </si>
  <si>
    <t>Thu từ hoạt động XNK</t>
  </si>
  <si>
    <t>III</t>
  </si>
  <si>
    <t>Thu viện trợ, huy động đóng góp</t>
  </si>
  <si>
    <t>C</t>
  </si>
  <si>
    <t>D</t>
  </si>
  <si>
    <t>E</t>
  </si>
  <si>
    <t>Lệ phí trước bạ</t>
  </si>
  <si>
    <t>13</t>
  </si>
  <si>
    <t>Thu từ dầu thô</t>
  </si>
  <si>
    <t>CÂN ĐỐI NGÂN SÁCH TỈNH HẢI DƯƠNG NĂM 2020</t>
  </si>
  <si>
    <t>Đơn vị: Triệu đồng</t>
  </si>
  <si>
    <t>Nội dung</t>
  </si>
  <si>
    <t>Dự toán năm 2019</t>
  </si>
  <si>
    <t>Ước thực hiện năm 2019</t>
  </si>
  <si>
    <t>Dự toán năm 2020</t>
  </si>
  <si>
    <t>5=3/1</t>
  </si>
  <si>
    <t>TỔNG NGUỒN THU NSĐP</t>
  </si>
  <si>
    <t>Thu NSĐP được hưởng theo phân cấp</t>
  </si>
  <si>
    <t>-</t>
  </si>
  <si>
    <t>Thu NSĐP hưởng 100%</t>
  </si>
  <si>
    <t>Thu NSĐP hưởng từ các khoản thu phân chia</t>
  </si>
  <si>
    <t xml:space="preserve">Thu bổ sung từ ngân sách cấp trên </t>
  </si>
  <si>
    <t>Thu bổ sung cân đối ngân sách</t>
  </si>
  <si>
    <t>Thu bổ sung có mục tiêu</t>
  </si>
  <si>
    <t>IV</t>
  </si>
  <si>
    <t>Thu kết dư</t>
  </si>
  <si>
    <t>Thu chuyển nguồn từ năm trước chuyển sang</t>
  </si>
  <si>
    <t>V</t>
  </si>
  <si>
    <t>Thu từ huy động đóng góp</t>
  </si>
  <si>
    <t>VI</t>
  </si>
  <si>
    <t>Thu vay vốn vay ODA theo mức Quốc hội cho phép</t>
  </si>
  <si>
    <t>VII</t>
  </si>
  <si>
    <t>Thu DN hoàn trả vốn ODA do tỉnh bảo lãnh</t>
  </si>
  <si>
    <t>VIII</t>
  </si>
  <si>
    <t>Thu từ Quỹ DTTC</t>
  </si>
  <si>
    <t>TỔNG CHI NSĐP</t>
  </si>
  <si>
    <t xml:space="preserve">Tổng chi cân đối NSĐP </t>
  </si>
  <si>
    <t xml:space="preserve">Chi đầu tư phát triển </t>
  </si>
  <si>
    <t>Chi thường xuyên</t>
  </si>
  <si>
    <t xml:space="preserve">Chi trả nợ lãi các khoản do chính quyền địa phương vay </t>
  </si>
  <si>
    <t>Chi bổ sung quỹ dự trữ tài chính</t>
  </si>
  <si>
    <t>Dự phòng ngân sách</t>
  </si>
  <si>
    <t>Chi tạo nguồn, điều chỉnh tiền lương</t>
  </si>
  <si>
    <t xml:space="preserve">Chi các chương trình mục tiêu </t>
  </si>
  <si>
    <t>Chi các chương trình mục tiêu quốc gia</t>
  </si>
  <si>
    <t>Chi các chương trình mục tiêu, nhiệm vụ</t>
  </si>
  <si>
    <t>Chi chuyển nguồn sang năm sau</t>
  </si>
  <si>
    <t>Chi tạm ứng</t>
  </si>
  <si>
    <t xml:space="preserve">BỘI CHI NSĐP/BỘI THU NSĐP </t>
  </si>
  <si>
    <t>CHI TRẢ NỢ GỐC CỦA NSĐP</t>
  </si>
  <si>
    <t>Từ nguồn vay để trả nợ gốc</t>
  </si>
  <si>
    <t>Từ nguồn bội thu, tăng thu, tiết kiệm chi, kết dư ngân sách cấp tỉnh</t>
  </si>
  <si>
    <t xml:space="preserve">TỔNG MỨC VAY CỦA NSĐP </t>
  </si>
  <si>
    <t>Vay để bù đắp bội chi</t>
  </si>
  <si>
    <t>Vay để trả nợ gốc</t>
  </si>
  <si>
    <t>So sánh (%)</t>
  </si>
  <si>
    <t>CÂN ĐỐI NGUỒN THU, CHI DỰ TOÁN NGÂN SÁCH CẤP TỈNH  VÀ NGÂN SÁCH HUYỆN, XÃ NĂM 2020</t>
  </si>
  <si>
    <t>NGÂN SÁCH CẤP TỈNH</t>
  </si>
  <si>
    <t>Nguồn thu ngân sách</t>
  </si>
  <si>
    <t>Thu ngân sách được hưởng theo phân cấp</t>
  </si>
  <si>
    <t>Thu bổ sung từ ngân sách cấp trên</t>
  </si>
  <si>
    <t>Thu vay vốn nước ngoài</t>
  </si>
  <si>
    <t>Thu Quỹ dự trữ tài chính (huy động bù hụt thu)</t>
  </si>
  <si>
    <t>Chi ngân sách</t>
  </si>
  <si>
    <t>Chi thuộc nhiệm vụ của ngân sách cấp tỉnh</t>
  </si>
  <si>
    <t>Chi bổ sung cho ngân sách cấp dưới</t>
  </si>
  <si>
    <t>Chi bổ sung cân đối ngân sách</t>
  </si>
  <si>
    <t>Chi bổ sung có mục tiêu</t>
  </si>
  <si>
    <t>Bội chi NSĐP/Bội thu NSĐP</t>
  </si>
  <si>
    <t>NGÂN SÁCH HUYỆN, XÃ</t>
  </si>
  <si>
    <t>Chi thuộc nhiệm vụ của ngân sách huyện</t>
  </si>
  <si>
    <t>DỰ TOÁN THU NGÂN SÁCH NHÀ NƯỚC THEO LĨNH VỰC NĂM 2020</t>
  </si>
  <si>
    <t>S</t>
  </si>
  <si>
    <t>T</t>
  </si>
  <si>
    <t>Tổng thu</t>
  </si>
  <si>
    <t xml:space="preserve">Thu </t>
  </si>
  <si>
    <t>Thu</t>
  </si>
  <si>
    <t>NSNN 2020</t>
  </si>
  <si>
    <t>NSTW</t>
  </si>
  <si>
    <t>6=4/2</t>
  </si>
  <si>
    <t>TỔNG THU NSNN</t>
  </si>
  <si>
    <t xml:space="preserve">Thu từ khu vực DNNN do trung ương quản lý </t>
  </si>
  <si>
    <t>Thuế thu nhập doanh nghiệp</t>
  </si>
  <si>
    <t>Thuế giá trị gia tăng</t>
  </si>
  <si>
    <t>Thuế tài nguyên</t>
  </si>
  <si>
    <t>Thuế tiêu thụ đặc biệt</t>
  </si>
  <si>
    <t>- Thu khác</t>
  </si>
  <si>
    <t xml:space="preserve">Thu từ khu vực DNNN do địa phương quản lý </t>
  </si>
  <si>
    <t>Thu khác</t>
  </si>
  <si>
    <t>Thu từ khu vực doanh nghiệp có vốn đầu tư nước ngoài (3)</t>
  </si>
  <si>
    <t xml:space="preserve">Trong đó: Tiêu thụ đặc biệt của hàng hóa nhập khẩu </t>
  </si>
  <si>
    <t>Tiền thuê  mặt đất, mặt nước</t>
  </si>
  <si>
    <t xml:space="preserve">Thu từ khu vực kinh tế ngoài quốc doanh </t>
  </si>
  <si>
    <t xml:space="preserve">Thuế thu nhập doanh nghiệp </t>
  </si>
  <si>
    <t xml:space="preserve">Thu phí, lệ phí </t>
  </si>
  <si>
    <t>Tiền cho thuê đất, thuê mặt nước</t>
  </si>
  <si>
    <t>Tiền cho thuê và tiền bán nhà ở thuộc sở hữu nhà nước</t>
  </si>
  <si>
    <t>Thu từ hoạt động xổ số kiến thiết</t>
  </si>
  <si>
    <t>Thu tiền cấp quyền khai thác khoáng sản</t>
  </si>
  <si>
    <t>Thu từ quỹ đất công ích, hoa lợi công sản khác</t>
  </si>
  <si>
    <t xml:space="preserve">Thu hồi vốn, thu cổ tức </t>
  </si>
  <si>
    <t xml:space="preserve">Lợi nhuận được chia của Nhà nước và lợi nhuận sau thuế còn lại sau khi trích lập các quỹ
 của doanh nghiệp nhà nước </t>
  </si>
  <si>
    <t>Thu huy động đóng góp</t>
  </si>
  <si>
    <t>Thu từ hoạt động xuất, nhập khẩu</t>
  </si>
  <si>
    <t>4=2/1</t>
  </si>
  <si>
    <t>CHI CÂN ĐỐI NSĐP</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</si>
  <si>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</si>
  <si>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</si>
  <si>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</si>
  <si>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</si>
  <si>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</si>
  <si>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</si>
  <si>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 xml:space="preserve"> -Chi từ nguồn vốn vay ( chỉ phân bổ khi thực hiện các khoản vay)</t>
  </si>
  <si>
    <t xml:space="preserve">  - Chi trả nợ vốn vay</t>
  </si>
  <si>
    <t>Trong đó:</t>
  </si>
  <si>
    <t>CHI CÁC CHƯƠNG TRÌNH MỤC TIÊU</t>
  </si>
  <si>
    <t>(Chi tiết theo từng Chương trình mục tiêu quốc gia)</t>
  </si>
  <si>
    <t xml:space="preserve">Chi các chương trình mục tiêu, nhiệm vụ </t>
  </si>
  <si>
    <t>CHI CHUYỂN NGUỒN SANG NĂM SAU</t>
  </si>
  <si>
    <t>DỰ TOÁN CHI NGÂN SÁCH CẤP TỈNH THEO LĨNH VỰC NĂM 2020</t>
  </si>
  <si>
    <t>Dự toán 2020</t>
  </si>
  <si>
    <t>TỔNG CHI NGÂN SÁCH CẤP TỈNH</t>
  </si>
  <si>
    <t>CHI BỔ SUNG CÂN ĐỐI CHO NGÂN SÁCH CẤP DƯỚI</t>
  </si>
  <si>
    <t>CHI NGÂN SÁCH CẤP TỈNH  THEO LĨNH VỰC</t>
  </si>
  <si>
    <t>Chi đầu tư phát triển</t>
  </si>
  <si>
    <t>Chi đầu tư cho các dự án</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</si>
  <si>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</si>
  <si>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</si>
  <si>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</si>
  <si>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</si>
  <si>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</si>
  <si>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</si>
  <si>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</si>
  <si>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 xml:space="preserve">Chi hoạt động của cơ quan quản lý nhà nước, đảng, đoàn thể </t>
  </si>
  <si>
    <t>Chi bảo đảm xã hội</t>
  </si>
  <si>
    <t>Chi đầu tư khác</t>
  </si>
  <si>
    <t>Chi đầu tư từ nguồn xổ số kiến thiết</t>
  </si>
  <si>
    <t>Chi bảo vệ môi trường và Kiến thiết thị chính</t>
  </si>
  <si>
    <t>Chi hoạt động của cơ quan quản lý nhà nước, đảng, đoàn thể</t>
  </si>
  <si>
    <t>Chi khác ngân sách</t>
  </si>
  <si>
    <t>Chương trình nông thôn mới</t>
  </si>
  <si>
    <t>Chi trả nợ lãi các khoản do chính quyền địa phương vay</t>
  </si>
  <si>
    <t>BỘI CHI NSĐP/BỘI THU NSĐP</t>
  </si>
  <si>
    <t>DỰ KIẾN DỰ TOÁN CHI ĐẦU TƯ PHÁT TRIỂN CỦA NGÂN SÁCH CẤP TỈNH CHO TỪNG CƠ QUAN, TỔ CHỨC THEO LĨNH VỰC NĂM 2020</t>
  </si>
  <si>
    <t>Tên đơn vị</t>
  </si>
  <si>
    <t>Tổng số</t>
  </si>
  <si>
    <t>Trong đó</t>
  </si>
  <si>
    <t>Chi giao thông</t>
  </si>
  <si>
    <t>Chi nông nghiệp, lâm nghiệp, thủy lợi, thủy sản</t>
  </si>
  <si>
    <t>TỔNG SỐ</t>
  </si>
  <si>
    <t>Chuẩn bị đầu tư</t>
  </si>
  <si>
    <t>Phân bổ chi tiết sau</t>
  </si>
  <si>
    <t>Sở Giao thông vận tải</t>
  </si>
  <si>
    <t>Ban Quản lý dự án đầu tư xây dựng tỉnh Hải Dương</t>
  </si>
  <si>
    <t>UBND thành phố Hải Dương</t>
  </si>
  <si>
    <t>UBND thành phố Chí Linh</t>
  </si>
  <si>
    <t>UBND huyện Kim Thành</t>
  </si>
  <si>
    <t>Trường Chính trị tỉnh</t>
  </si>
  <si>
    <t>UBND huyện Cẩm Giàng</t>
  </si>
  <si>
    <t>Trường THPT Chí Linh, TP Chí Linh</t>
  </si>
  <si>
    <t>Trường THPT Hà Đông, huyện Thanh Hà</t>
  </si>
  <si>
    <t>Trường THPT Đường An, huyện Bình Giang</t>
  </si>
  <si>
    <t>Trường THPT Hà Bắc, huyện Thanh Hà</t>
  </si>
  <si>
    <t>Trường Đại học Hải Dương</t>
  </si>
  <si>
    <t>Sở Giáo dục và Đào tạo</t>
  </si>
  <si>
    <t>Trường THPT Nhị Chiểu, huyện Kinh Môn</t>
  </si>
  <si>
    <t>Trường TPHT Mạc Đĩnh Chi, huyện Nam Sách</t>
  </si>
  <si>
    <t>Trường Cao đẳng Hải Dương</t>
  </si>
  <si>
    <t>Trường THPT Kinh Môn, huyện Kinh Môn</t>
  </si>
  <si>
    <t>Văn phòng UBND tỉnh</t>
  </si>
  <si>
    <t>Sở Thông tin và Truyền thông</t>
  </si>
  <si>
    <t>Văn phòng Tỉnh ủy</t>
  </si>
  <si>
    <t>Sở Kế hoạch và Đầu tư</t>
  </si>
  <si>
    <t>Trung tâm Y tế thành phố Chí Linh</t>
  </si>
  <si>
    <t>Trung tâm Y tế huyện Thanh Miện</t>
  </si>
  <si>
    <t>Công ty cổ phần đầu tư phát triển nhà và hạ tầng đô thị HUDIC</t>
  </si>
  <si>
    <t>Bệnh viện Điều dưỡng và Phục hồi chức năng</t>
  </si>
  <si>
    <t>Bệnh viện Lao và Bệnh phổi Hải Dương</t>
  </si>
  <si>
    <t>Trung tâm Y tế huyện Tứ Kỳ</t>
  </si>
  <si>
    <t>Bệnh viện Đa khoa tỉnh</t>
  </si>
  <si>
    <t>UBND cấp xã (hỗ trợ hạ tầng chợ và Thực hiện Đề án Phát triển sản xuất nông nghiệp hàng hóa tập trung, nâng cao giá trị gia tăng và phát triển bền vững giai đoạn 2016-2020)</t>
  </si>
  <si>
    <t>UBND huyện Thanh Hà</t>
  </si>
  <si>
    <t>UBND huyện Thanh Miện</t>
  </si>
  <si>
    <t xml:space="preserve"> Nhà hát chèo Hải Dương</t>
  </si>
  <si>
    <t>TÊN SỞ, BAN, NGÀNH</t>
  </si>
  <si>
    <t xml:space="preserve"> Chi giáo dục - đào tạo và dạy nghề</t>
  </si>
  <si>
    <t xml:space="preserve"> Chi khoa học và công nghệ</t>
  </si>
  <si>
    <t>TWBS, CTMTQG</t>
  </si>
  <si>
    <t>Chi nông lâm nghiệp, PCLB</t>
  </si>
  <si>
    <t>Chi thường xuyên khác</t>
  </si>
  <si>
    <t>TỔNG CỘNG</t>
  </si>
  <si>
    <t>SỞ GIAO THÔNG VÂN TẢI</t>
  </si>
  <si>
    <t>SỞ NÔNG NGHIỆP VÀ PT NÔNG THÔN</t>
  </si>
  <si>
    <t>BAN CHỈ HUY PHÒNG CHỐNG THIÊN TAI &amp; TKCN</t>
  </si>
  <si>
    <t>VĂN PHÒNG ĐIỀU PHỐI NÔNG THÔN MỚI</t>
  </si>
  <si>
    <t>SỞ TÀI NGUYÊN VÀ MÔI TRƯỜNG</t>
  </si>
  <si>
    <t>SỞ XÂY DỰNG</t>
  </si>
  <si>
    <t>SỞ CÔNG THƯƠNG</t>
  </si>
  <si>
    <t>SỞ TƯ PHÁP</t>
  </si>
  <si>
    <t>SỞ KẾ HOẠCH ĐẦU TƯ</t>
  </si>
  <si>
    <t>VĂN PHÒNG UBND TỈNH</t>
  </si>
  <si>
    <t>TRUNG TÂM HÀNH CHÍNH CÔNG</t>
  </si>
  <si>
    <t>SỞ THÔNG TIN TRUYỀN THÔNG</t>
  </si>
  <si>
    <t>SỞ GIÁO DỤC ĐÀO TẠO</t>
  </si>
  <si>
    <t>TRƯỜNG CAO ĐẲNG HẢI DƯƠNG</t>
  </si>
  <si>
    <t>TRƯỜNG ĐẠI HỌC HẢI DƯƠNG</t>
  </si>
  <si>
    <t>TRƯỜNG CAO ĐẲNG DẠY NGHỀ</t>
  </si>
  <si>
    <t>TRƯỜNG CHÍNH TRỊ</t>
  </si>
  <si>
    <t>SỞ TÀI CHÍNH</t>
  </si>
  <si>
    <t>SỞ Y TẾ</t>
  </si>
  <si>
    <t>TRƯỜNG CAO ĐĂNG Y TẾ</t>
  </si>
  <si>
    <t>SỞ VĂN HOÁ THỂ THAO DU LỊCH</t>
  </si>
  <si>
    <t>ĐÀI PHÁT THANH TRUYỀN HÌNH TỈNH</t>
  </si>
  <si>
    <t>SỞ LAO ĐỘNG THƯƠNG BINH VÀ XH</t>
  </si>
  <si>
    <t>SỞ KHOA HỌC VÀ CÔNG NGHỆ</t>
  </si>
  <si>
    <t>VĂN PHÒNG HỘI ĐỒNG NHÂN DÂN TỈNH</t>
  </si>
  <si>
    <t>THANH TRA TỈNH</t>
  </si>
  <si>
    <t>SỞ NỘI VỤ</t>
  </si>
  <si>
    <t>LIÊN MINH HỢP TÁC XÃ TỈNH HẢI DƯƠNG</t>
  </si>
  <si>
    <t>BAN QUẢN LÝ CÁC KHU CÔNG NGHIỆP</t>
  </si>
  <si>
    <t>VĂN PHÒNG TỈNH UỶ</t>
  </si>
  <si>
    <t xml:space="preserve"> ĐOÀN THANH NIÊN CSHCM</t>
  </si>
  <si>
    <t>HỘI NÔNG DÂN</t>
  </si>
  <si>
    <t>TỈNH HỘI PHỤ NỮ</t>
  </si>
  <si>
    <t>ỦY BAN MẶT TRẬN TỔ QUỐC</t>
  </si>
  <si>
    <t>HỘI CỰU CHIẾN BINH</t>
  </si>
  <si>
    <t>HỘI ĐÔNG Y</t>
  </si>
  <si>
    <t>BAN ĐẠI DIỆN HỘI NGƯỜI CAO TUỔI</t>
  </si>
  <si>
    <t>HỘI NHÀ BÁO</t>
  </si>
  <si>
    <t>HỘI CHỮ THẬP ĐỎ</t>
  </si>
  <si>
    <t>HỘI KHUYẾN HỌC</t>
  </si>
  <si>
    <t>HỘI VĂN HỌC NGHỆ THUẬT</t>
  </si>
  <si>
    <t>LIÊN HIỆP CÁC HỘI KHOA HỌC KỸ THUẬT</t>
  </si>
  <si>
    <t>TRUNG TÂM HỢP TÁC HỮU NGHỊ</t>
  </si>
  <si>
    <t>LIÊN HIỆP CÁC TỔ CHỨC HỮU NGHỊ</t>
  </si>
  <si>
    <t>HỘI CỰU THANH NIÊN XUNG PHONG</t>
  </si>
  <si>
    <t>HỘI LUẬT GIA</t>
  </si>
  <si>
    <t>HỘI BẢO TRỢ NGƯỜI TÀN TẬT VÀ TRẺ EM MỒ CÔI</t>
  </si>
  <si>
    <t>HỘI NẠN NHÂN CHẤT ĐỘC DA CAM-DIOXIN</t>
  </si>
  <si>
    <t>HỘI NGƯỜI MÙ</t>
  </si>
  <si>
    <t>VP ĐOÀN ĐẠI BIỂU QUỐC HỘI</t>
  </si>
  <si>
    <t>Tòa án tỉnh Hải Dương</t>
  </si>
  <si>
    <t>Cục thống kê tỉnh Hải Dương</t>
  </si>
  <si>
    <t>Cục thuế tỉnh Hải Dương</t>
  </si>
  <si>
    <t>Kho bạc Nhà nước tỉnh Hải Dương</t>
  </si>
  <si>
    <t>Viện Kiểm sát tỉnh Hải Dương</t>
  </si>
  <si>
    <t>Chi cục thi hành án tỉnh Hải Dương</t>
  </si>
  <si>
    <t xml:space="preserve">BẢO HIỂM XÃ HỘI TỈNH (BHYT TRẺ EM DƯỚI 6 TUỔI, NGƯỜI NGHÈO, CẬN NGHÈO; BH THẤT NGHIỆP. </t>
  </si>
  <si>
    <t>TÊN HUYỆN, TP, TX</t>
  </si>
  <si>
    <t>Chi tiết theo sắc thuế</t>
  </si>
  <si>
    <t>Tiền thuê đất</t>
  </si>
  <si>
    <t>Tiền sử dụng đất</t>
  </si>
  <si>
    <t>Thu phí lệ phí do huyện thu</t>
  </si>
  <si>
    <t>Thu cấp quyền thai thác khoáng sản</t>
  </si>
  <si>
    <t>Lệ phí môn bài</t>
  </si>
  <si>
    <t>Phí lệ phí + Phí BVMT khai thác khoáng sản</t>
  </si>
  <si>
    <t>HẢI DƯƠNG</t>
  </si>
  <si>
    <t>CHÍ LINH</t>
  </si>
  <si>
    <t>KIM THÀNH</t>
  </si>
  <si>
    <t>KINH MÔN</t>
  </si>
  <si>
    <t>NAM SÁCH</t>
  </si>
  <si>
    <t>THANH HÀ</t>
  </si>
  <si>
    <t>CẨM GIÀNG</t>
  </si>
  <si>
    <t>BÌNH GIANG</t>
  </si>
  <si>
    <t>TỨ KỲ</t>
  </si>
  <si>
    <t>GIA LỘC</t>
  </si>
  <si>
    <t>NINH GIANG</t>
  </si>
  <si>
    <t>THANH MIỆN</t>
  </si>
  <si>
    <t>DỰ TOÁN BỔ SUNG TỪ NGÂN SÁCH CẤP TỈNH</t>
  </si>
  <si>
    <t>CHO NGÂN SÁCH CẤP HUYỆN NĂM 2020</t>
  </si>
  <si>
    <t>SỐ TT</t>
  </si>
  <si>
    <t>TÊN ĐƠN VỊ</t>
  </si>
  <si>
    <t>BỔ SUNG VỐN ĐẦU TƯ ĐỂ THỰC HIỆN CÁC CHƯƠNG TRÌNH MỤC TIÊU, NHIỆM VỤ</t>
  </si>
  <si>
    <t>BỔ SUNG MỤC TIÊU VỐN SỰ NGHIỆP ĐỂ THỰC HIỆN CHẾ ĐỘ, CHÍNH SÁCH, NHIỆM VỤ</t>
  </si>
  <si>
    <t>BỔ SUNG THỰC HIỆN CÁC CHƯƠNG TRÌNH MỤC TIÊU QUỐC GIA</t>
  </si>
  <si>
    <t>1=2+3+4</t>
  </si>
  <si>
    <t>DỰ TOÁN THU, CHI NGÂN SÁCH CẤP HUYỆN, XÃ VÀ SỐ BỔ SUNG  TỪ NGÂN SÁCH CẤP TỈNH</t>
  </si>
  <si>
    <t xml:space="preserve"> CHO NGÂN SÁCH CẤP HUYỆN, XÃ NĂM 2020</t>
  </si>
  <si>
    <t>ĐƠN VỊ</t>
  </si>
  <si>
    <t>Tổng thu NSNN trên địa bàn</t>
  </si>
  <si>
    <t>Thu phân chia ngân sách huyện, xã được hưởng</t>
  </si>
  <si>
    <t>Tổng chi cân đối NSĐP</t>
  </si>
  <si>
    <t>2=3+5</t>
  </si>
  <si>
    <t>Hải Dương</t>
  </si>
  <si>
    <t>Chí Linh</t>
  </si>
  <si>
    <t>Kim Thành</t>
  </si>
  <si>
    <t>Kinh Môn</t>
  </si>
  <si>
    <t>Nam Sách</t>
  </si>
  <si>
    <t>Thanh Hà</t>
  </si>
  <si>
    <t>Cẩm Giàng</t>
  </si>
  <si>
    <t>Bình Giang</t>
  </si>
  <si>
    <t>Tứ Kỳ</t>
  </si>
  <si>
    <t>Gia Lộc</t>
  </si>
  <si>
    <t>Ninh Giang</t>
  </si>
  <si>
    <t>Thanh Miện</t>
  </si>
  <si>
    <t>DANH MỤC CÁC CHƯƠNG TRÌNH, DỰ ÁN DỰ KIẾN SỬ DỤNG VỐN NGÂN SÁCH NHÀ NƯỚC NĂM 2020 
(VỐN NSTW VÀ VỐN NGÂN SÁCH CẤP TỈNH NGUỒN TRONG CÂN ĐỐI NSĐP)</t>
  </si>
  <si>
    <t>Danh mục dự án</t>
  </si>
  <si>
    <t>Địa điểm xây dựng</t>
  </si>
  <si>
    <t>Thời gian khởi công - hoàn thành</t>
  </si>
  <si>
    <t>Quyết định đầu tư</t>
  </si>
  <si>
    <t>Giá trị khối lượng thực hiện từ khởi công đến 31/12/2019</t>
  </si>
  <si>
    <t>Lũy kế vốn đã bố trí đến 31/12/2019</t>
  </si>
  <si>
    <t>Dự kiến kế hoạch vốn năm 2020</t>
  </si>
  <si>
    <t xml:space="preserve">Số Quyết định, ngày tháng, năm </t>
  </si>
  <si>
    <t>Tổng mức đầu tư được duyệt</t>
  </si>
  <si>
    <t>Chia theo nguồn vốn</t>
  </si>
  <si>
    <t>Ngoài nước</t>
  </si>
  <si>
    <t>Vốn khác</t>
  </si>
  <si>
    <t xml:space="preserve">CHUẨN BỊ ĐẦU TƯ </t>
  </si>
  <si>
    <t>THỰC HIỆN DỰ ÁN</t>
  </si>
  <si>
    <t>Giao thông - Công nghiệp</t>
  </si>
  <si>
    <t>I.1</t>
  </si>
  <si>
    <t>Dự án hoàn thành, bàn giao và đưa vào sử dụng từ năm 2019 trở về trước</t>
  </si>
  <si>
    <t>Xây dựng tuyến kết nối đường tỉnh 396 (huyện Thanh Miện, tỉnh Hải Dương) với đường huyện 80 (huyện Phù Cừ, tỉnh Hưng Yên)</t>
  </si>
  <si>
    <t>2018-2019</t>
  </si>
  <si>
    <t>3801; 12/10/2018</t>
  </si>
  <si>
    <t>I.2</t>
  </si>
  <si>
    <t xml:space="preserve">Dự án chuyển tiếp </t>
  </si>
  <si>
    <t>Đường trục Bắc-Nam, tỉnh Hải Dương đoạn tuyến phía Nam, từ nút giao đường ô tô cao tốc Hà Nội Hải Phòng đến cầu Hiệp (giai đoạn 1)</t>
  </si>
  <si>
    <t>Huyện Gia Lộc và Ninh Giang</t>
  </si>
  <si>
    <t>2014-2020</t>
  </si>
  <si>
    <t>1004; 29/3/2017</t>
  </si>
  <si>
    <t>Nút giao lập thể tại điểm giao cắt giữa đường sắt Hà Nội - Hải Phòng, quốc lộ 5 và đường 390</t>
  </si>
  <si>
    <t>TPHD và huyện Nam Sách, Thanh Hà</t>
  </si>
  <si>
    <t>KC: 2012</t>
  </si>
  <si>
    <t>3317, 06/12/2011; 2553, 01/11/2013; 1280, 18/5/2016</t>
  </si>
  <si>
    <t>Cải tạo, nâng cấp đường 389B (Km0 - Km12) đoạn từ cầu An Lưu 2 đến đường 389, huyện Kinh Môn</t>
  </si>
  <si>
    <t>2018-2020</t>
  </si>
  <si>
    <t>3325; 31/10/2017</t>
  </si>
  <si>
    <t>Cầu Mây - Đường tỉnh 389</t>
  </si>
  <si>
    <t>Kinh Môn và Kim Thành</t>
  </si>
  <si>
    <t>1088; 3/4/2019</t>
  </si>
  <si>
    <t>Xây dựng đoạn tuyến đường từ cầu Triều đến đường tỉnh 389</t>
  </si>
  <si>
    <t>2019-2021</t>
  </si>
  <si>
    <t xml:space="preserve">3811; 30/10/2019 </t>
  </si>
  <si>
    <t>Xây dựng tuyến đường kết nối Quốc lộ 38 với đường huyện 31, tỉnh Hưng Yên (đoạn thuộc huyện Cẩm Giàng, tỉnh Hải Dương)</t>
  </si>
  <si>
    <t xml:space="preserve">3810; 30/10/2019 </t>
  </si>
  <si>
    <t>Xây dựng tuyến đường kết nối đường tỉnh 398B (tỉnh Hải Dương) với đường tỉnh 345 (tỉnh Quảng Ninh), thị xã Chí Linh, tỉnh Hải Dương</t>
  </si>
  <si>
    <t>2239; 03/7/2019</t>
  </si>
  <si>
    <t>Ban Quản lý di tích Côn Sơn - Kiếp Bạc</t>
  </si>
  <si>
    <t>Đường vào Khu di tích Côn Sơn - Kiếp Bạc đoạn từ Quốc lộ 37 vào đền Kiếp Bạc, thị xã Chí Linh</t>
  </si>
  <si>
    <t>729; 30/3/2012</t>
  </si>
  <si>
    <t>Xây dựng một số đoạn tuyến thuộc đường gom phía Bắc Quốc lộ 5 đoạn đi qua thành phố Hải Dương (từ K51+035-K54+205)</t>
  </si>
  <si>
    <t>TPHD</t>
  </si>
  <si>
    <t>2019-2020</t>
  </si>
  <si>
    <t>957; 27/3/2018</t>
  </si>
  <si>
    <t>UBND huyện Tứ Kỳ</t>
  </si>
  <si>
    <t>Đường Tây Nguyên kéo dài và đoạn tuyến thuộc đường trục chính thị trấn Tứ Kỳ, huyện Tứ Kỳ (giai đoạn 1)</t>
  </si>
  <si>
    <t>3986, 29/10/2018; 3966, 12/11/2019</t>
  </si>
  <si>
    <t>I.3</t>
  </si>
  <si>
    <t>Dự án khởi công mới năm 2020</t>
  </si>
  <si>
    <t>Mở rộng, nâng cấp đường trục chính phường Chí Minh, thị xã Chí Linh (đoạn từ đường tránh QL37 đến đường Trần Quốc Chẩn)</t>
  </si>
  <si>
    <t>3813; 30/10/2019</t>
  </si>
  <si>
    <t>Nông nghiệp - Thuỷ lợi</t>
  </si>
  <si>
    <t>II.1</t>
  </si>
  <si>
    <t>Cải tạo 20 ha đất ngoài đê nhằm nâng cao hiệu quả canh tác, góp phần ổn định đời sống nhân dân xã Lai Vu, huyện Kim Thành</t>
  </si>
  <si>
    <t>3323; 31/10/2017</t>
  </si>
  <si>
    <t>II.2</t>
  </si>
  <si>
    <t>Dự án chuyển tiếp</t>
  </si>
  <si>
    <t>Nâng cấp các tuyến đê tả sông Mía, hữu sông Văn Úc, huyện Thanh Hà</t>
  </si>
  <si>
    <t>2015-2019</t>
  </si>
  <si>
    <t>1969, 05/7/2011; 1723, 09/7/2014</t>
  </si>
  <si>
    <t>Xây dựng trạm bơm Đò Hàn, thành phố Hải Dương</t>
  </si>
  <si>
    <t>3301, 30/11/2010;2656, 24/10/2014; 1428, 08/5/2017</t>
  </si>
  <si>
    <t>Nâng cấp tuyến đê tả sông Kinh Môn (K0+00 đến K3+300), huyện Kinh Môn</t>
  </si>
  <si>
    <t>KC: 2011</t>
  </si>
  <si>
    <t>1161; 04/5/2011</t>
  </si>
  <si>
    <t>Tu bổ bờ kênh trục Bắc Hưng Hải; nạo vét kênh dẫn và cải tạo, nâng cấp một số trạm bơm trên địa bàn tỉnh Hải Dương giai đoạn 2016-2020</t>
  </si>
  <si>
    <t>Các huyện và TX Chí Linh</t>
  </si>
  <si>
    <t>2016-2020</t>
  </si>
  <si>
    <t>836; 31/3/2016</t>
  </si>
  <si>
    <t>Nâng cấp tuyến đê hữu Kinh Thầy, hữu Lai Vu, thuộc địa bàn huyện Nam Sách và TPHD</t>
  </si>
  <si>
    <t>Nam Sách và TPHD</t>
  </si>
  <si>
    <t>3255; 24/10/2017</t>
  </si>
  <si>
    <t>Xây dựng và cải tạo hệ thống kênh trung thủy nông Cẩm Đông - Phí Xá, huyện Cẩm Giàng</t>
  </si>
  <si>
    <t>3337; 31/10/2017</t>
  </si>
  <si>
    <t>Xây dựng, cải tạo kho chứa thuốc bảo vệ thực vật tại xã Cao An, huyện Cẩm Giàng</t>
  </si>
  <si>
    <t>4009; 31/10/2018</t>
  </si>
  <si>
    <t>Nâng cấp các tuyến đê tả Thái Bình, huyện Thanh Hà</t>
  </si>
  <si>
    <t>2161, 20/8/2010;1964, 05/7/2011</t>
  </si>
  <si>
    <t>Chống sạt lở, tăng cường khả năng chống lũ cho hệ thống đê huyện Kim Thành</t>
  </si>
  <si>
    <t>3496, 5/8/2005; 610, 11/3/2010</t>
  </si>
  <si>
    <t xml:space="preserve">Tiểu dự án: Sửa chữa và nâng cao an toàn đập tỉnh Hải Dương </t>
  </si>
  <si>
    <t>2018-2022</t>
  </si>
  <si>
    <t>4638/QĐ-BNN-HTQT; 09/11/2015</t>
  </si>
  <si>
    <t>Chống ngập úng và nuôi trồng thủy sản khu vực Hưng Đạo, thị xã Chí Linh</t>
  </si>
  <si>
    <t>4400; 27/10/2016</t>
  </si>
  <si>
    <t>UBND cấp xã</t>
  </si>
  <si>
    <t>Đề án Phát triển sản xuất nông nghiệp hàng hóa tập trung, nâng cao giá trị gia tăng và phát triển bền vững giai đoạn 2016-2020</t>
  </si>
  <si>
    <t>II.3</t>
  </si>
  <si>
    <t>Giáo dục và đào tạo</t>
  </si>
  <si>
    <t>III.1</t>
  </si>
  <si>
    <t>Xây dựng Nhà làm việc Trường Chính trị tỉnh</t>
  </si>
  <si>
    <t>2016-2018</t>
  </si>
  <si>
    <t>2557; 06/10/2015</t>
  </si>
  <si>
    <t>Trường THPT Chí Linh, thị xã Chí Linh</t>
  </si>
  <si>
    <t>Xây dựng nhà lớp học 3 tầng 12 phòng, Trường THPT Chí Linh, thị xã Chí Linh</t>
  </si>
  <si>
    <t>2017-2018</t>
  </si>
  <si>
    <t>2092; 29/7/2016</t>
  </si>
  <si>
    <t>Xây dựng nhà lớp học 3 tầng 12 phòng, Trường THPT Hà Đông, huyện Thanh Hà</t>
  </si>
  <si>
    <t>2017-2019</t>
  </si>
  <si>
    <t>2700; 05/10/2016</t>
  </si>
  <si>
    <t>Nhà lớp học bộ môn 2 tầng 6 phòng (móng 3 tầng) của Trường THPT Đường An, huyện Bình Giang</t>
  </si>
  <si>
    <t>2538; 19/9/2016</t>
  </si>
  <si>
    <t>Mua phương tiện phòng cháy chữa cháy cho các Trường THPT, Trung tâm Giáo dục thường xuyên và Trung tâm Hướng nghiệp dạy nghề thuộc Sở Giáo dục và Đào tạo tỉnh Hải Dương</t>
  </si>
  <si>
    <t>3401; 27/10/2016</t>
  </si>
  <si>
    <t>Nhà lớp học 3 tầng 9 phòng của Trường THPT Hà Bắc, huyện Thanh Hà</t>
  </si>
  <si>
    <t>3068; 28/10/2016</t>
  </si>
  <si>
    <t>Nhà lớp học bộ môn 3 tầng 9 phòng Trường TPHT Mạc Đĩnh Chi, huyện Nam Sách</t>
  </si>
  <si>
    <t>2160; 24/7/2017</t>
  </si>
  <si>
    <t>III.2</t>
  </si>
  <si>
    <t>Xây dựng Trường Đại học Hải Dương</t>
  </si>
  <si>
    <t>1972, 02/8/2010; 996, 15/4/2011; 1985, 08/7/2011; 3196, 17/12/2014</t>
  </si>
  <si>
    <t>Xây dựng nhà lớp học của Trường THPT Kinh Môn</t>
  </si>
  <si>
    <t>3999; 29/10/2018</t>
  </si>
  <si>
    <t>Trường THPT Nhị Chiểu (địa điểm mới - giai đoạn 1)</t>
  </si>
  <si>
    <t>3129; 31/10/2016</t>
  </si>
  <si>
    <t>Nhà giảng đường, thực hành của Trường Cao đẳng Hải Dương</t>
  </si>
  <si>
    <t>3170; 17/10/2017</t>
  </si>
  <si>
    <t>Nhà lớp học của Trường THPT Hồng Quang, TPHD</t>
  </si>
  <si>
    <t>3826; 15/10/2018</t>
  </si>
  <si>
    <t>Khoa học công nghệ và điều tra cơ bản</t>
  </si>
  <si>
    <t>IV.1</t>
  </si>
  <si>
    <t>Ứng dụng công nghệ thông tin trong hoạt động của các cơ quan Đảng tỉnh Hải Dương, giai đoạn 2016-2020</t>
  </si>
  <si>
    <t>Tỉnh HD</t>
  </si>
  <si>
    <t>3126a; 31/10/2016</t>
  </si>
  <si>
    <t>IV.2</t>
  </si>
  <si>
    <t>Dự án cạnh tranh ngành chăn nuôi và an toàn thực phẩm (LIFSAP) (bao gồm cả khoản vay bổ sung)</t>
  </si>
  <si>
    <t>2010-2018</t>
  </si>
  <si>
    <t>2305, 17/8/2009; 1962, 27/5/2015</t>
  </si>
  <si>
    <t>Xây dựng hệ thống trục tích hợp kết nối liên thông các hệ thống thông tin và ứng dụng quản lý, cung cấp dịch vụ công trực tuyến tỉnh Hải Dương</t>
  </si>
  <si>
    <t>3312; 30/10/2017</t>
  </si>
  <si>
    <t>Lập quy hoạch tỉnh thời kỳ 2021-2030</t>
  </si>
  <si>
    <t>IV.3</t>
  </si>
  <si>
    <t>Y tế - Xã hội</t>
  </si>
  <si>
    <t>V.1</t>
  </si>
  <si>
    <t>Trung tâm y tế thành phố Chí Linh</t>
  </si>
  <si>
    <t>Xây dựng, cải tạo Bệnh viện Đa khoa thành phố Chí Linh</t>
  </si>
  <si>
    <t>2789; 07/10/2016</t>
  </si>
  <si>
    <t>Trung tâm y tế huyện Tứ Kỳ</t>
  </si>
  <si>
    <t>Nhà khoa khám bệnh cận lâm sàng, hồi sức cấp cứu, phòng mổ và khoa nhi của Bệnh viện Đa khoa huyện Tứ Kỳ</t>
  </si>
  <si>
    <t>3069; 28/10/2016</t>
  </si>
  <si>
    <t>V.2</t>
  </si>
  <si>
    <t>Xây dựng Nhà ở xã hội tại khu dân cư phía Đông Ngô Quyền, TPHD</t>
  </si>
  <si>
    <t>2015-2020</t>
  </si>
  <si>
    <t>40; 24/10/2014</t>
  </si>
  <si>
    <t xml:space="preserve">Nhà vật lý trị liệu 3 tầng (móng 7 tầng) của Bệnh viện Điều dưỡng và Phục hồi chức năng </t>
  </si>
  <si>
    <t>1193; 10/5/2016</t>
  </si>
  <si>
    <t>Điều chỉnh, bổ sung dự án Nhà xạ trị thuộc Bệnh viện Đa khoa tỉnh (bổ sung hạng mục phá dỡ khối nhà 4 tầng)</t>
  </si>
  <si>
    <t>3486; 14/11/2017</t>
  </si>
  <si>
    <t>Nhà khám bệnh và các khoa cận lâm sàng của Bệnh viện Lao và Bệnh phổi Hải Dương</t>
  </si>
  <si>
    <t>3070; 09/10/2017</t>
  </si>
  <si>
    <t>Đầu tư xây dựng khối nhà Khám, hành chính, nghiệp vụ kỹ thuật và nội trú của Bệnh viện Phụ sản Hải Dương</t>
  </si>
  <si>
    <t>2885; 16/8/2019</t>
  </si>
  <si>
    <t>V.3</t>
  </si>
  <si>
    <t>Xây dựng nhà hồi sức cấp cứu, khoa dược - Bệnh viện Đa khoa huyện Thanh Miện</t>
  </si>
  <si>
    <t>2020-2021</t>
  </si>
  <si>
    <t>2568; 21/8/2017</t>
  </si>
  <si>
    <t>Sở Lao động, Thương binh và Xã hội</t>
  </si>
  <si>
    <t>Đầu tư nâng cấp, sửa chữa, bổ sung trang thiết bị cho các cơ sở cai nghiện ma túy</t>
  </si>
  <si>
    <t>Công cộng, văn hóa thông tin và thể dục thể thao</t>
  </si>
  <si>
    <t>VI.1</t>
  </si>
  <si>
    <t>VI.2</t>
  </si>
  <si>
    <t>Hỗ trợ xây dựng hạ tầng chợ (thực hiện theo QĐ số 14 ngày 31/7/2013 của UBND tỉnh)</t>
  </si>
  <si>
    <t>Hạ tầng du lịch sinh thái sông Hương, huyện Thanh Hà</t>
  </si>
  <si>
    <t>3311; 30/10/2017</t>
  </si>
  <si>
    <t>Xây dựng hạ tầng kỹ thuật khu du lịch và bảo tồn sinh thái Đảo Cò, xã Chi Lăng Nam, huyện Thanh Miện</t>
  </si>
  <si>
    <t>2017-2021</t>
  </si>
  <si>
    <t>3204; 07/11/2016</t>
  </si>
  <si>
    <t>Đường hạ tầng du lịch vào chùa Huyền Thiên, Chí Linh</t>
  </si>
  <si>
    <t>3849; 17/10/2018</t>
  </si>
  <si>
    <t>VI.3</t>
  </si>
  <si>
    <t>Cấp thoát nước và bảo vệ môi trường</t>
  </si>
  <si>
    <t>VII.1</t>
  </si>
  <si>
    <t>Xây dựng hệ thống tiêu thoát nước cho khu dân cư lân cận khu công nghiệp Cẩm Điền-Lương Điền</t>
  </si>
  <si>
    <t>4004; 30/10/2018</t>
  </si>
  <si>
    <t>VII.3</t>
  </si>
  <si>
    <t>Quản lý nhà nước</t>
  </si>
  <si>
    <t>VIII.1</t>
  </si>
  <si>
    <t>Cải tạo, sửa chữa nhà làm việc 5 tầng UBND tỉnh Hải Dương</t>
  </si>
  <si>
    <t>121; 15/01/2018</t>
  </si>
  <si>
    <t>VIII.2</t>
  </si>
  <si>
    <t>Nhà làm việc 3 tầng của Nhà hát chèo Hải Dương</t>
  </si>
  <si>
    <t>1840; 22/6/2017</t>
  </si>
  <si>
    <t>Trung tâm văn hóa xứ Đông</t>
  </si>
  <si>
    <t>1200; 17/4/2018</t>
  </si>
  <si>
    <t>X</t>
  </si>
  <si>
    <t>X.1</t>
  </si>
  <si>
    <t>Vốn NSĐP</t>
  </si>
  <si>
    <t>X.2</t>
  </si>
  <si>
    <t>Vốn NSTW (chương trình MTQG xây dựng nông thôn mới)</t>
  </si>
  <si>
    <t>DỰ TOÁN CHI NGÂN SÁCH CẤP TỈNH CHO TỪNG CƠ QUAN, TỔ CHỨC NĂM 2019</t>
  </si>
  <si>
    <t xml:space="preserve">TỔNG SỐ </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</si>
  <si>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</si>
  <si>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</si>
  <si>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</si>
  <si>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</si>
  <si>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</si>
  <si>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</si>
  <si>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</si>
  <si>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</si>
  <si>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CHI ĐẦU TƯ PHÁT TRIỂN</t>
  </si>
  <si>
    <t>CHI THƯỜNG XUYÊN</t>
  </si>
  <si>
    <t>CÁC CƠ QUAN, TỔ CHỨC</t>
  </si>
  <si>
    <t>Sở Xây dựng</t>
  </si>
  <si>
    <t>Sở Công thương</t>
  </si>
  <si>
    <t>Sở Tư pháp</t>
  </si>
  <si>
    <t>Sở Tài chính</t>
  </si>
  <si>
    <t>Sở Y tế</t>
  </si>
  <si>
    <t>Sở Văn hóa thể thao du lịch</t>
  </si>
  <si>
    <t>Sở Nội vụ</t>
  </si>
  <si>
    <t>Đoàn thanh niên CSHCM</t>
  </si>
  <si>
    <t>Hội nhà báo</t>
  </si>
  <si>
    <t>Hội khuyến học</t>
  </si>
  <si>
    <t>Hội Văn học nghệ thuật</t>
  </si>
  <si>
    <t>Hội người mù</t>
  </si>
  <si>
    <t xml:space="preserve">CHI BỔ SUNG CÓ MỤC TIÊU CHO NGÂN SÁCH HUYỆN </t>
  </si>
  <si>
    <t>Sở Nông nghiệp và phát triển nông thôn</t>
  </si>
  <si>
    <t>Ban chỉ huy phòng chống thiên thai và TKCN</t>
  </si>
  <si>
    <t>Văn phòng điều phối nông thôn</t>
  </si>
  <si>
    <t>Sở Tài nguyên môi trường</t>
  </si>
  <si>
    <t>Sở Kế hoach và Đầu tư</t>
  </si>
  <si>
    <t>Trung tâm hành chính công</t>
  </si>
  <si>
    <t>Trường Cao đẳng dạy nghề</t>
  </si>
  <si>
    <t>Trường Cao đẳng Y tế</t>
  </si>
  <si>
    <t>Đài phát thanh truyền hình</t>
  </si>
  <si>
    <t>Sở Khoa học công nghệ</t>
  </si>
  <si>
    <t>Văn phòng HĐND tỉnh</t>
  </si>
  <si>
    <t>Thanh tra tính</t>
  </si>
  <si>
    <t>Liên minh hợp tác xã</t>
  </si>
  <si>
    <t>Ban quản lý các Khu công nghiệp</t>
  </si>
  <si>
    <t>Hội Nông dân</t>
  </si>
  <si>
    <t>Tỉnh Hội phụ nữ</t>
  </si>
  <si>
    <t>Ủy ban mặt trận Tổ quốc</t>
  </si>
  <si>
    <t>Hội cựu chiến binh</t>
  </si>
  <si>
    <t>Hội Đông Y</t>
  </si>
  <si>
    <t>Ban Đại diện hội người cao tuổi</t>
  </si>
  <si>
    <t>Hội chữ thập đỏ</t>
  </si>
  <si>
    <t>Liên hiệp hội khoa học kỹ thuật</t>
  </si>
  <si>
    <t>Trung tâm hợp tác hữu nghị</t>
  </si>
  <si>
    <t>Liên hiệp các tổ chức hữu nghị</t>
  </si>
  <si>
    <t>Hội Cựu thanh niên xung phong</t>
  </si>
  <si>
    <t>Hội Luật Gia</t>
  </si>
  <si>
    <t>Hội bảo trợ trẻ em tàn tật và người mồ côi</t>
  </si>
  <si>
    <t>Hội nạn nhân chất độc da cam - Dioxin</t>
  </si>
  <si>
    <t>Văn phòng Đoàn đại biểu quốc hội</t>
  </si>
  <si>
    <t>Bảo hiểm xã hội tỉnh (BHYT trẻ em dưới 6 tuổi, người nghèo, cận nghèo, BH thất nghiệp)</t>
  </si>
  <si>
    <t>DỰ TOÁN CHI CHƯƠNG TRÌNH MỤC TIÊU QUỐC GIA
NGÂN SÁCH CẤP TỈNH VÀ NGÂN SÁCH HUYỆN NĂM 2019</t>
  </si>
  <si>
    <t>Chương trình mục tiêu quốc gia nông thôn mới</t>
  </si>
  <si>
    <t>Chương trình mục tiêu quốc gia …</t>
  </si>
  <si>
    <t>Đầu tư phát triển</t>
  </si>
  <si>
    <t>Kinh phí sự nghiệp</t>
  </si>
  <si>
    <t>Vốn trong nước</t>
  </si>
  <si>
    <t>Vốn ngoài nước</t>
  </si>
  <si>
    <t>1=2+3</t>
  </si>
  <si>
    <t>2=5</t>
  </si>
  <si>
    <t>3=8</t>
  </si>
  <si>
    <t>4=5+8</t>
  </si>
  <si>
    <t>5=6+7</t>
  </si>
  <si>
    <t>8=9+10</t>
  </si>
  <si>
    <t>11=12+15</t>
  </si>
  <si>
    <t>12=13+14</t>
  </si>
  <si>
    <t>15=16+17</t>
  </si>
  <si>
    <t>Ngân sách cấp tỉnh</t>
  </si>
  <si>
    <t>Văn phòng điều phối NTM</t>
  </si>
  <si>
    <t>Sở Nông nghiệp và PTNT</t>
  </si>
  <si>
    <t>Ủy ban Mặt trận tổ quốc</t>
  </si>
  <si>
    <t>Ngân sách huyện</t>
  </si>
  <si>
    <t>Chi cục phát triển nông thôn</t>
  </si>
  <si>
    <t>Trung tâm nước sinh hoạt và VSMTNT</t>
  </si>
  <si>
    <t>Trung tâm nước sinh hoạt và vệ sinh môi trường nông thôn</t>
  </si>
  <si>
    <t xml:space="preserve">DỰ TOÁN NĂM </t>
  </si>
  <si>
    <t>ƯỚC THỰC HIỆN 
 NĂM</t>
  </si>
  <si>
    <t>THU NSĐP ĐƯỢC HƯỞNG THEO PHÂN CẤP</t>
  </si>
  <si>
    <t xml:space="preserve"> BÁO CÁO ƯỚC THỰC HIỆN CHI NGÂN SÁCH NĂM 2019</t>
  </si>
  <si>
    <t>DỰ TOÁN
NĂM 2019</t>
  </si>
  <si>
    <t>ƯỚC THỰC HIỆN CẢ NĂM 2019</t>
  </si>
  <si>
    <t xml:space="preserve"> TỔNG SỐ CHI NSĐP (A+B)</t>
  </si>
  <si>
    <t>4</t>
  </si>
  <si>
    <t>Chi trả nợ lãi</t>
  </si>
  <si>
    <t>3</t>
  </si>
  <si>
    <t>Chi sự nghiệp y tế, dân số và gia đình</t>
  </si>
  <si>
    <t>6</t>
  </si>
  <si>
    <t>Chi sự nghiệp phát thanh, truyền hình</t>
  </si>
  <si>
    <t>Chi sự nghiệp môi trường và KTTC</t>
  </si>
  <si>
    <t>Chi sự nghiệp kinh tế</t>
  </si>
  <si>
    <t>Chi quản lý nhà nước, đảng, đoàn thể</t>
  </si>
  <si>
    <t>Chi đảm bảo xã hội</t>
  </si>
  <si>
    <t>Chi  nguồn cải cách tiền lương</t>
  </si>
  <si>
    <t>Chi từ nguồn bổ sung có mục tiêu từ ngân sách trung ương cho ngân sách địa phương</t>
  </si>
  <si>
    <t>Chương trình mục tiêu quốc gia</t>
  </si>
  <si>
    <t>Cho các chương trình dự án quan trọng vốn đầu tư</t>
  </si>
  <si>
    <t>Cho các nhiệm vụ, chính sách KP thường xuyên</t>
  </si>
  <si>
    <t>CHI NGÂN SÁCH ĐỊA PHƯƠNG</t>
  </si>
  <si>
    <t>ƯỚC THỰC HIỆN CẢ NĂM  (%)</t>
  </si>
  <si>
    <t>DỰ TOÁN NĂM</t>
  </si>
  <si>
    <t>Chi sự nghiệp văn hóa thông tin</t>
  </si>
  <si>
    <t>Chi sự nghiệp thể dục thể thao</t>
  </si>
  <si>
    <t xml:space="preserve"> Các khoản thu NSĐP được hưởng 100%</t>
  </si>
  <si>
    <t xml:space="preserve"> Thu NSĐP được hưởng theo phân cấp từ các  khoản thu phân chia</t>
  </si>
  <si>
    <t xml:space="preserve">Nội dung </t>
  </si>
  <si>
    <t>TỔNG NGUỒN THU NSNN TRÊN ĐỊA BÀN</t>
  </si>
  <si>
    <t>Thu Cân đối NS</t>
  </si>
  <si>
    <t>Thu hoạt động XNK</t>
  </si>
  <si>
    <t>Thu viện trợ huy động đóng góp</t>
  </si>
  <si>
    <t>Chi từ nguồn bổ sung có mục tiêu từ NSTW cho NSĐP</t>
  </si>
  <si>
    <t>Dự toán</t>
  </si>
  <si>
    <t>Cùng kì năm trước</t>
  </si>
  <si>
    <t>Biểu số 59/CK-NSNN</t>
  </si>
  <si>
    <t>Biểu số 33/CK-NSNN</t>
  </si>
  <si>
    <t>Biểu số 34/CK-NSNN</t>
  </si>
  <si>
    <t>DỰ TOÁN CHI NGÂN SÁCH ĐỊA PHƯƠNG, CHI NGÂN SÁCH CẤP TỈNH VÀ CHI NGÂN SÁCH HUYỆN, XÃ THEO CƠ CẤU CHI NĂM 2020</t>
  </si>
  <si>
    <t>Ngân sách địa phương</t>
  </si>
  <si>
    <t xml:space="preserve">Ngân sách cấp tỉnh </t>
  </si>
  <si>
    <t>Ngân sách cấp huyện</t>
  </si>
  <si>
    <t>Ngân sách xã</t>
  </si>
  <si>
    <t>Biểu số 36/CK-NSNN</t>
  </si>
  <si>
    <t>Biểu số 35/CK-NSNN</t>
  </si>
  <si>
    <t>Biểu số 37/CK-NSNN</t>
  </si>
  <si>
    <t>1.1</t>
  </si>
  <si>
    <t>1.2</t>
  </si>
  <si>
    <t>1.3</t>
  </si>
  <si>
    <t>1.4</t>
  </si>
  <si>
    <t>1.5</t>
  </si>
  <si>
    <t>1.6</t>
  </si>
  <si>
    <t>1.7</t>
  </si>
  <si>
    <t>1.8</t>
  </si>
  <si>
    <t>1.9</t>
  </si>
  <si>
    <t>1.10</t>
  </si>
  <si>
    <t>1.11</t>
  </si>
  <si>
    <t>Biểu số 39/CK-NSNN</t>
  </si>
  <si>
    <t>Biểu số 38/CK-NSNN</t>
  </si>
  <si>
    <t>Biểu số 40/CK-NSNN</t>
  </si>
  <si>
    <t>GIỮA NGÂN SÁCH CÁC CẤP CHÍNH QUYỀN ĐỊA PHƯƠNG NĂM 2020</t>
  </si>
  <si>
    <t xml:space="preserve">                                                                    DỰ TOÁN CHI THƯỜNG XUYÊN CỦA NGÂN SÁCH CẤP TỈNH                                                         </t>
  </si>
  <si>
    <t xml:space="preserve">                              CHO TỪNG CƠ QUAN, TỔ CHỨC THEO LĨNH VỰC  NĂM 2020                 </t>
  </si>
  <si>
    <t>Biểu số 41/CK-NSNN</t>
  </si>
  <si>
    <t>Biểu số 42/CK-NSNN</t>
  </si>
  <si>
    <t>Số bổ sung thực hiện điều chỉnh tiền lương</t>
  </si>
  <si>
    <t>Số bổ sung cân đối từ NS cấp tỉnh</t>
  </si>
  <si>
    <t>Biểu số 43/CK-NSNN</t>
  </si>
  <si>
    <t>Biểu số 44/CK-NSNN</t>
  </si>
  <si>
    <t>Biểu số 45/CK-NSNN</t>
  </si>
  <si>
    <t>CÂN ĐỐI NGÂN SÁCH ĐỊA PHƯƠNG NĂM 2019</t>
  </si>
  <si>
    <t>Biểu số 60/CK-NSNN</t>
  </si>
  <si>
    <t>TÒA ÁN TỈNH</t>
  </si>
  <si>
    <t>CỤC THỐNG KÊ TỈNH</t>
  </si>
  <si>
    <t xml:space="preserve">CỤC THUẾ TỈNH </t>
  </si>
  <si>
    <t>KHO BẠC NHÀ NƯỚC TỈNH</t>
  </si>
  <si>
    <t>VIỆN KIỂM SÁT TỈNH</t>
  </si>
  <si>
    <t>CHI CỤC THI HÀNH ÁN TỈNH</t>
  </si>
  <si>
    <t xml:space="preserve">TỶ LỆ PHẦN TRĂM (%) PHÂN CHIA CÁC KHOẢN THU </t>
  </si>
  <si>
    <t>Đơn vị:%</t>
  </si>
  <si>
    <t>Thu doanh nghiệp hoàn trả vốn ODA do tỉnh bảo lãnh</t>
  </si>
  <si>
    <t>Thu quỹ dự trữ tài chính</t>
  </si>
  <si>
    <t>Thu bổ sung có mục tiêu từ NSTW</t>
  </si>
  <si>
    <t>(Kèm theo Công văn số 3599/STC-KHNS ngày  5/12/2019 của  Sở Tài chính)</t>
  </si>
  <si>
    <t>Biểu số 61/CK-NSNN</t>
  </si>
  <si>
    <t>TÌNH HÌNH THỰC HIỆN KẾ HOẠCH TÀI CHÍNH CÁC QŨY TÀI CHÍNH NHÀ NƯỚC NGOÀI NGÂN SÁCH 
DO ĐỊA PHƯƠNG QUẢN LÝ NĂM 2019</t>
  </si>
  <si>
    <t>Tên qũy</t>
  </si>
  <si>
    <t xml:space="preserve">Số dư nguồn đến ngày 31/12/ 2018 </t>
  </si>
  <si>
    <t>Kế hoạch năm 2019</t>
  </si>
  <si>
    <t>Số dư nguồn ước đến 31/12/ 2019</t>
  </si>
  <si>
    <t>Tổng nguồn vốn phát sinh trong năm</t>
  </si>
  <si>
    <t>Tổng sử dụng nguồn vốn trong năm</t>
  </si>
  <si>
    <t>Chênh lệch nguồn trong năm</t>
  </si>
  <si>
    <t xml:space="preserve">Trong đó: Hỗ trợ từ NSĐP </t>
  </si>
  <si>
    <t>5=1+2-4</t>
  </si>
  <si>
    <t>9=6-8</t>
  </si>
  <si>
    <t>10= 1+6-8</t>
  </si>
  <si>
    <t>Qũy Bảo trợ trẻ em</t>
  </si>
  <si>
    <t>Qũy Đền ơn đáp nghĩa</t>
  </si>
  <si>
    <t>Qũy Việc làm người tàn tật</t>
  </si>
  <si>
    <t>Qũy Bảo trợ người tàn tật và trẻ em mồ côi</t>
  </si>
  <si>
    <t>Qũy Nạn nhân chất độc da cam/dioxin tỉnh Hải Dương</t>
  </si>
  <si>
    <t>Qũy Khuyến học</t>
  </si>
  <si>
    <t>Qũy Vì người nghèo</t>
  </si>
  <si>
    <t>Qũy Cứu trợ</t>
  </si>
  <si>
    <t xml:space="preserve">Qũy Khám chữa bệnh người nghèo </t>
  </si>
  <si>
    <t>Qũy toàn xã hội và phát huy vai trò người cao tuổi</t>
  </si>
  <si>
    <t>Qũy Phòng, chống thiên tai</t>
  </si>
  <si>
    <t>Qũy Phòng chống tội phạm</t>
  </si>
  <si>
    <t>Quỹ Bảo trì đường bộ tỉnh</t>
  </si>
  <si>
    <t>Qũy Đầu tư phát triển</t>
  </si>
  <si>
    <t>Qũy Bảo vệ môi trường</t>
  </si>
  <si>
    <t>Qũy Phát triển khoa học công nghệ</t>
  </si>
  <si>
    <t>Qũy Hỗ trợ Nông dân</t>
  </si>
  <si>
    <t xml:space="preserve">Qũy Hỗ trợ phụ nữ phát triển </t>
  </si>
  <si>
    <t>Qũy Hỗ trợ phát triển hợp tác xã</t>
  </si>
  <si>
    <t>Biểu  số 37</t>
  </si>
  <si>
    <t>KẾ HOẠCH TÀI CHÍNH CỦA CÁC QUỸ TÀI CHÍNH NHÀ NƯỚC NGOÀI NGÂN SÁCH DO ĐỊA PHƯƠNG QUẢN LÝ NĂM 2020</t>
  </si>
  <si>
    <t>Tên quỹ</t>
  </si>
  <si>
    <t xml:space="preserve">Dư nguồn ước đến ngày 31/12/ 2018 </t>
  </si>
  <si>
    <t>Số dư nguồn ước đến ngày 31/12/ 2019</t>
  </si>
  <si>
    <t>Kế hoạch năm 2020</t>
  </si>
  <si>
    <t>Dự kiến dư nguồn đến ngày 31/12/ 2020</t>
  </si>
  <si>
    <t>5=2-4</t>
  </si>
  <si>
    <t>6=1+2-4</t>
  </si>
  <si>
    <t>10=7-9</t>
  </si>
  <si>
    <t>11=6+7-9</t>
  </si>
  <si>
    <t>Biểu số 30</t>
  </si>
  <si>
    <t>BỘI CHI VÀ PHƯƠNG ÁN VAY - TRẢ NỢ NGÂN SÁCH ĐỊA PHƯƠNG NĂM 2020</t>
  </si>
  <si>
    <t>So sánh</t>
  </si>
  <si>
    <t>a</t>
  </si>
  <si>
    <t>b</t>
  </si>
  <si>
    <t>3=2-1</t>
  </si>
  <si>
    <t>THU NSĐP ĐƯỢC HƯỞNG</t>
  </si>
  <si>
    <t>HẠN MỨC DƯ NỢ VAY TỐI ĐA CỦA NSĐP THEO QUY ĐỊNH</t>
  </si>
  <si>
    <t>KẾ HOẠCH VAY, TRẢ NỢ GỐC</t>
  </si>
  <si>
    <t>Tổng dư nợ đầu năm</t>
  </si>
  <si>
    <t>Tỷ lệ mức dư nợ đầu kỳ so với mức dư nợ vay tối đa của ngân sách địa phương (%)</t>
  </si>
  <si>
    <t>Vay vốn tồn ngân Kho bạc Nhà nước</t>
  </si>
  <si>
    <t>Vay lại từ nguồn Chính phủ vay ngoài nước</t>
  </si>
  <si>
    <t>Dự án cấp nước sạch và VSNT Đồng bằng Sông Hồng</t>
  </si>
  <si>
    <t>Dự án năng lượng nông thông Re II</t>
  </si>
  <si>
    <t>Dự án Nhà máy chế biến phân hữu cơ từ rác thải sinh hoạt tỉnh Hải Dương</t>
  </si>
  <si>
    <t>Dự án sửa chữa và nâng cao an toàn đập tỉnh Hải Dương (WB8)</t>
  </si>
  <si>
    <t>Vay trong nước khác</t>
  </si>
  <si>
    <t>Vay kiên cố hóa kênh mương giao thông nông thôn</t>
  </si>
  <si>
    <t>Trả nợ gốc vay trong năm</t>
  </si>
  <si>
    <t>Theo nguồn vốn vay</t>
  </si>
  <si>
    <t>Dự án năng lượng nông thôn Re II</t>
  </si>
  <si>
    <t>Theo nguồn trả nợ</t>
  </si>
  <si>
    <t>Bội thu NSĐP</t>
  </si>
  <si>
    <t>Tăng thu, tiết kiệm chi</t>
  </si>
  <si>
    <t>Kết dư ngân sách cấp tỉnh</t>
  </si>
  <si>
    <t>Tổng mức vay trong năm</t>
  </si>
  <si>
    <t>Theo mục đích vay</t>
  </si>
  <si>
    <t>Theo nguồn vay</t>
  </si>
  <si>
    <t>Dự án Sửa chữa và nâng cao an toàn đập (WB8); Dự án Phát triển tổng hợp các đô thị động lực Thành phố Hải Dương tỉnh Hải Dương</t>
  </si>
  <si>
    <t>Vốn trong nước khác</t>
  </si>
  <si>
    <t xml:space="preserve">IV </t>
  </si>
  <si>
    <t xml:space="preserve">Tổng dư nợ cuối năm </t>
  </si>
  <si>
    <t>Tỷ lệ mức dư nợ cuối kỳ so với mức dư nợ vay tối đa của ngân sách địa phương (%)</t>
  </si>
  <si>
    <t>G</t>
  </si>
  <si>
    <t>TRẢ NỢ LÃI, PHÍ</t>
  </si>
  <si>
    <t>,</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</si>
</sst>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quot;€&quot;* #,##0_-;_-&quot;€&quot;* &quot;-&quot;_-;_-@_-"/>
    <numFmt numFmtId="167" formatCode="&quot;\&quot;#,##0.00;[Red]&quot;\&quot;&quot;\&quot;&quot;\&quot;&quot;\&quot;&quot;\&quot;&quot;\&quot;\-#,##0.00"/>
    <numFmt numFmtId="168" formatCode="&quot;\&quot;#,##0;[Red]&quot;\&quot;&quot;\&quot;\-#,##0"/>
    <numFmt numFmtId="169" formatCode="_-* #,##0_-;\-* #,##0_-;_-* &quot;-&quot;_-;_-@_-"/>
    <numFmt numFmtId="170" formatCode="_-* #,##0.00_-;\-* #,##0.00_-;_-* &quot;-&quot;??_-;_-@_-"/>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 _₫_-;\-* #,##0.00\ _₫_-;_-* &quot;-&quot;??\ _₫_-;_-@_-"/>
    <numFmt numFmtId="186" formatCode="_-* #,##0.00\ _V_N_D_-;\-* #,##0.00\ _V_N_D_-;_-* &quot;-&quot;??\ _V_N_D_-;_-@_-"/>
    <numFmt numFmtId="187" formatCode="&quot;C&quot;#,##0.00_);\(&quot;C&quot;#,##0.00\)"/>
    <numFmt numFmtId="188" formatCode="#,##0;\(#,##0\)"/>
    <numFmt numFmtId="189" formatCode="_ &quot;\&quot;* #,##0.00_ ;_ &quot;\&quot;* &quot;\&quot;&quot;\&quot;&quot;\&quot;&quot;\&quot;&quot;\&quot;&quot;\&quot;&quot;\&quot;&quot;\&quot;&quot;\&quot;\-#,##0.00_ ;_ &quot;\&quot;* &quot;-&quot;??_ ;_ @_ "/>
    <numFmt numFmtId="190" formatCode="&quot;C&quot;#,##0_);\(&quot;C&quot;#,##0\)"/>
    <numFmt numFmtId="191" formatCode="\t0.00%"/>
    <numFmt numFmtId="192" formatCode="&quot;$&quot;\ \ \ \ #,##0_);\(&quot;$&quot;\ \ \ #,##0\)"/>
    <numFmt numFmtId="193" formatCode="&quot;$&quot;\ \ \ \ \ #,##0_);\(&quot;$&quot;\ \ \ \ \ #,##0\)"/>
    <numFmt numFmtId="194" formatCode="&quot;C&quot;#,##0_);[Red]\(&quot;C&quot;#,##0\)"/>
    <numFmt numFmtId="195" formatCode="\t#\ ??/??"/>
    <numFmt numFmtId="196" formatCode="_-* #,##0\ _₫_-;\-* #,##0\ _₫_-;_-* &quot;-&quot;\ _₫_-;_-@_-"/>
    <numFmt numFmtId="197" formatCode="_-[$€-2]* #,##0.00_-;\-[$€-2]* #,##0.00_-;_-[$€-2]* &quot;-&quot;??_-"/>
    <numFmt numFmtId="198" formatCode="#,###;\-#,###;&quot;&quot;;_(@_)"/>
    <numFmt numFmtId="199" formatCode="#,##0_ ;[Red]\-#,##0\ "/>
    <numFmt numFmtId="200" formatCode="#,##0\ &quot;$&quot;_);[Red]\(#,##0\ &quot;$&quot;\)"/>
    <numFmt numFmtId="201" formatCode="&quot;$&quot;###,0&quot;.&quot;00_);[Red]\(&quot;$&quot;###,0&quot;.&quot;00\)"/>
    <numFmt numFmtId="202" formatCode="&quot;\&quot;#,##0;[Red]\-&quot;\&quot;#,##0"/>
    <numFmt numFmtId="203" formatCode="&quot;\&quot;#,##0.00;\-&quot;\&quot;#,##0.00"/>
    <numFmt numFmtId="204" formatCode="#,##0.000_);\(#,##0.000\)"/>
    <numFmt numFmtId="205" formatCode="#,##0.00\ &quot;F&quot;;[Red]\-#,##0.00\ &quot;F&quot;"/>
    <numFmt numFmtId="206" formatCode="#,##0\ &quot;F&quot;;\-#,##0\ &quot;F&quot;"/>
    <numFmt numFmtId="207" formatCode="#,##0\ &quot;F&quot;;[Red]\-#,##0\ &quot;F&quot;"/>
    <numFmt numFmtId="208" formatCode="_-* #,##0\ &quot;F&quot;_-;\-* #,##0\ &quot;F&quot;_-;_-* &quot;-&quot;\ &quot;F&quot;_-;_-@_-"/>
    <numFmt numFmtId="209" formatCode="0.000\ "/>
    <numFmt numFmtId="210" formatCode="#,##0\ &quot;Lt&quot;;[Red]\-#,##0\ &quot;Lt&quot;"/>
    <numFmt numFmtId="211" formatCode="#,##0.00\ &quot;F&quot;;\-#,##0.00\ &quot;F&quot;"/>
    <numFmt numFmtId="212" formatCode="_-* #,##0\ &quot;DM&quot;_-;\-* #,##0\ &quot;DM&quot;_-;_-* &quot;-&quot;\ &quot;DM&quot;_-;_-@_-"/>
    <numFmt numFmtId="213" formatCode="_-* #,##0.00\ &quot;DM&quot;_-;\-* #,##0.00\ &quot;DM&quot;_-;_-* &quot;-&quot;??\ &quot;DM&quot;_-;_-@_-"/>
    <numFmt numFmtId="214" formatCode="&quot;\&quot;#,##0.00;[Red]&quot;\&quot;\-#,##0.00"/>
    <numFmt numFmtId="215" formatCode="&quot;\&quot;#,##0;[Red]&quot;\&quot;\-#,##0"/>
    <numFmt numFmtId="216" formatCode="_-&quot;$&quot;* #,##0_-;\-&quot;$&quot;* #,##0_-;_-&quot;$&quot;* &quot;-&quot;_-;_-@_-"/>
    <numFmt numFmtId="217" formatCode="###\ ###\ ###\ ###"/>
    <numFmt numFmtId="218" formatCode="#,##0.0"/>
    <numFmt numFmtId="219" formatCode="_(* #,##0.0_);_(* \(#,##0.0\);_(* &quot;-&quot;??_);_(@_)"/>
    <numFmt numFmtId="220" formatCode="###\ ###\ ###"/>
    <numFmt numFmtId="221" formatCode="#,##0;[Red]\-#,##0;&quot;&quot;;_-@"/>
    <numFmt numFmtId="222" formatCode="0.0"/>
    <numFmt numFmtId="223" formatCode="_-* #,##0_-;\-* #,##0_-;_-* &quot;-&quot;??_-;_-@_-"/>
    <numFmt numFmtId="224" formatCode="#,##0.000"/>
  </numFmts>
  <fonts count="188">
    <font>
      <sz val="11"/>
      <color theme="1"/>
      <name val="Calibri"/>
      <family val="2"/>
    </font>
    <font>
      <sz val="11"/>
      <color indexed="8"/>
      <name val="Calibri"/>
      <family val="2"/>
    </font>
    <font>
      <b/>
      <sz val="11"/>
      <color indexed="8"/>
      <name val="Calibri"/>
      <family val="2"/>
    </font>
    <font>
      <sz val="13"/>
      <name val="Times New Roman"/>
      <family val="1"/>
    </font>
    <font>
      <sz val="12"/>
      <name val="Times New Roman"/>
      <family val="1"/>
    </font>
    <font>
      <sz val="14"/>
      <name val="Times New Roman"/>
      <family val="1"/>
    </font>
    <font>
      <sz val="12"/>
      <name val=".VnTime"/>
      <family val="2"/>
    </font>
    <font>
      <b/>
      <sz val="14"/>
      <name val="Times New Roman"/>
      <family val="1"/>
    </font>
    <font>
      <i/>
      <sz val="13"/>
      <name val="Times New Roman"/>
      <family val="1"/>
    </font>
    <font>
      <b/>
      <sz val="11"/>
      <name val="Times New Roman"/>
      <family val="1"/>
    </font>
    <font>
      <b/>
      <sz val="12"/>
      <name val="Times New Roman"/>
      <family val="1"/>
    </font>
    <font>
      <i/>
      <sz val="12"/>
      <name val="Times New Roman"/>
      <family val="1"/>
    </font>
    <font>
      <b/>
      <sz val="8"/>
      <name val="Times New Roman"/>
      <family val="1"/>
    </font>
    <font>
      <b/>
      <sz val="10"/>
      <name val="Times New Roman"/>
      <family val="1"/>
    </font>
    <font>
      <sz val="10"/>
      <name val="Times New Roman"/>
      <family val="1"/>
    </font>
    <font>
      <b/>
      <i/>
      <sz val="12"/>
      <name val="Times New Roman"/>
      <family val="1"/>
    </font>
    <font>
      <b/>
      <i/>
      <sz val="11"/>
      <name val="Times New Roman"/>
      <family val="1"/>
    </font>
    <font>
      <sz val="11"/>
      <name val="Times New Roman"/>
      <family val="1"/>
    </font>
    <font>
      <i/>
      <sz val="11"/>
      <name val="Times New Roman"/>
      <family val="1"/>
    </font>
    <font>
      <sz val="10"/>
      <name val="Arial"/>
      <family val="2"/>
    </font>
    <font>
      <b/>
      <sz val="10"/>
      <name val="Arial"/>
      <family val="2"/>
    </font>
    <font>
      <sz val="12"/>
      <name val="VNI-Times"/>
      <family val="0"/>
    </font>
    <font>
      <sz val="12"/>
      <name val="돋움체"/>
      <family val="3"/>
    </font>
    <font>
      <sz val="10"/>
      <name val="?? ??"/>
      <family val="1"/>
    </font>
    <font>
      <sz val="14"/>
      <name val="??"/>
      <family val="3"/>
    </font>
    <font>
      <sz val="12"/>
      <name val="????"/>
      <family val="1"/>
    </font>
    <font>
      <sz val="12"/>
      <name val="Courier"/>
      <family val="3"/>
    </font>
    <font>
      <sz val="12"/>
      <name val="???"/>
      <family val="1"/>
    </font>
    <font>
      <sz val="12"/>
      <name val="|??¢¥¢¬¨Ï"/>
      <family val="1"/>
    </font>
    <font>
      <sz val="10"/>
      <name val="VNI-Times"/>
      <family val="0"/>
    </font>
    <font>
      <sz val="10"/>
      <name val="MS Sans Serif"/>
      <family val="2"/>
    </font>
    <font>
      <sz val="10"/>
      <color indexed="8"/>
      <name val="Arial"/>
      <family val="2"/>
    </font>
    <font>
      <sz val="10"/>
      <name val="Helv"/>
      <family val="2"/>
    </font>
    <font>
      <sz val="11"/>
      <name val="Calibri"/>
      <family val="2"/>
    </font>
    <font>
      <sz val="9"/>
      <name val="‚l‚r –¾’©"/>
      <family val="1"/>
    </font>
    <font>
      <sz val="14"/>
      <name val="VNTime"/>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8"/>
      <name val="Times New Roman"/>
      <family val="1"/>
    </font>
    <font>
      <sz val="12"/>
      <name val="Tms Rmn"/>
      <family val="0"/>
    </font>
    <font>
      <sz val="11"/>
      <name val="µ¸¿ò"/>
      <family val="0"/>
    </font>
    <font>
      <sz val="12"/>
      <name val="µ¸¿òÃ¼"/>
      <family val="3"/>
    </font>
    <font>
      <b/>
      <sz val="10"/>
      <name val="Helv"/>
      <family val="0"/>
    </font>
    <font>
      <sz val="10"/>
      <name val=".VnArial"/>
      <family val="2"/>
    </font>
    <font>
      <sz val="11"/>
      <name val="Tms Rmn"/>
      <family val="0"/>
    </font>
    <font>
      <sz val="10"/>
      <name val="MS Serif"/>
      <family val="1"/>
    </font>
    <font>
      <sz val="12"/>
      <name val="Arial"/>
      <family val="2"/>
    </font>
    <font>
      <sz val="10"/>
      <name val="Arial CE"/>
      <family val="0"/>
    </font>
    <font>
      <sz val="10"/>
      <color indexed="16"/>
      <name val="MS Serif"/>
      <family val="1"/>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amily val="0"/>
    </font>
    <font>
      <sz val="7"/>
      <name val="Small Fonts"/>
      <family val="2"/>
    </font>
    <font>
      <sz val="9"/>
      <name val="Arial"/>
      <family val="2"/>
    </font>
    <font>
      <sz val="12"/>
      <color indexed="8"/>
      <name val="Times New Roman"/>
      <family val="2"/>
    </font>
    <font>
      <sz val="11"/>
      <name val="–¾’©"/>
      <family val="1"/>
    </font>
    <font>
      <b/>
      <sz val="11"/>
      <name val="Arial"/>
      <family val="2"/>
    </font>
    <font>
      <sz val="13"/>
      <name val=".VnTime"/>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8"/>
      <color indexed="8"/>
      <name val="Helv"/>
      <family val="0"/>
    </font>
    <font>
      <sz val="12"/>
      <name val="VNTime"/>
      <family val="0"/>
    </font>
    <font>
      <b/>
      <sz val="13"/>
      <color indexed="8"/>
      <name val=".VnTimeH"/>
      <family val="2"/>
    </font>
    <font>
      <sz val="10"/>
      <name val=".VnAvant"/>
      <family val="2"/>
    </font>
    <font>
      <sz val="14"/>
      <name val="VnTime"/>
      <family val="2"/>
    </font>
    <font>
      <b/>
      <sz val="12"/>
      <name val=".VnTime"/>
      <family val="2"/>
    </font>
    <font>
      <sz val="9"/>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b/>
      <sz val="10"/>
      <color indexed="8"/>
      <name val="Arial"/>
      <family val="2"/>
    </font>
    <font>
      <b/>
      <sz val="13"/>
      <color indexed="8"/>
      <name val="Times New Roman"/>
      <family val="1"/>
    </font>
    <font>
      <sz val="11"/>
      <color indexed="8"/>
      <name val="Times New Roman"/>
      <family val="1"/>
    </font>
    <font>
      <i/>
      <sz val="13"/>
      <color indexed="8"/>
      <name val="Times New Roman"/>
      <family val="1"/>
    </font>
    <font>
      <i/>
      <sz val="10"/>
      <color indexed="8"/>
      <name val="Arial"/>
      <family val="2"/>
    </font>
    <font>
      <b/>
      <i/>
      <sz val="10"/>
      <color indexed="8"/>
      <name val="Arial"/>
      <family val="2"/>
    </font>
    <font>
      <sz val="16"/>
      <name val="Times New Roman"/>
      <family val="1"/>
    </font>
    <font>
      <i/>
      <sz val="14"/>
      <name val="Times New Roman"/>
      <family val="1"/>
    </font>
    <font>
      <i/>
      <sz val="12"/>
      <color indexed="8"/>
      <name val="Times New Roman"/>
      <family val="1"/>
    </font>
    <font>
      <b/>
      <sz val="12"/>
      <color indexed="8"/>
      <name val="Times New Roman"/>
      <family val="1"/>
    </font>
    <font>
      <sz val="13"/>
      <color indexed="8"/>
      <name val="Times New Roman"/>
      <family val="1"/>
    </font>
    <font>
      <b/>
      <sz val="10"/>
      <color indexed="8"/>
      <name val="Times New Roman"/>
      <family val="1"/>
    </font>
    <font>
      <b/>
      <sz val="11"/>
      <color indexed="8"/>
      <name val="Times New Roman"/>
      <family val="1"/>
    </font>
    <font>
      <b/>
      <i/>
      <sz val="14"/>
      <color indexed="8"/>
      <name val="Times New Roman"/>
      <family val="1"/>
    </font>
    <font>
      <i/>
      <sz val="14"/>
      <color indexed="8"/>
      <name val="Times New Roman"/>
      <family val="1"/>
    </font>
    <font>
      <sz val="10"/>
      <color indexed="12"/>
      <name val="Times New Roman"/>
      <family val="1"/>
    </font>
    <font>
      <b/>
      <sz val="13"/>
      <name val="Times New Roman"/>
      <family val="1"/>
    </font>
    <font>
      <b/>
      <sz val="14"/>
      <color indexed="12"/>
      <name val="Times New Roman"/>
      <family val="1"/>
    </font>
    <font>
      <i/>
      <sz val="10"/>
      <name val="Times New Roman"/>
      <family val="1"/>
    </font>
    <font>
      <b/>
      <sz val="10"/>
      <color indexed="12"/>
      <name val="Times New Roman"/>
      <family val="1"/>
    </font>
    <font>
      <b/>
      <sz val="12"/>
      <color indexed="12"/>
      <name val="Times New Roman"/>
      <family val="1"/>
    </font>
    <font>
      <b/>
      <sz val="1"/>
      <color indexed="12"/>
      <name val="Times New Roman"/>
      <family val="1"/>
    </font>
    <font>
      <b/>
      <sz val="9"/>
      <color indexed="12"/>
      <name val="Times New Roman"/>
      <family val="1"/>
    </font>
    <font>
      <b/>
      <u val="single"/>
      <sz val="12"/>
      <color indexed="12"/>
      <name val="Times New Roman"/>
      <family val="1"/>
    </font>
    <font>
      <sz val="12"/>
      <color indexed="12"/>
      <name val="Times New Roman"/>
      <family val="1"/>
    </font>
    <font>
      <i/>
      <sz val="10"/>
      <color indexed="12"/>
      <name val="Times New Roman"/>
      <family val="1"/>
    </font>
    <font>
      <u val="single"/>
      <sz val="12"/>
      <color indexed="12"/>
      <name val="Times New Roman"/>
      <family val="1"/>
    </font>
    <font>
      <b/>
      <sz val="13"/>
      <color indexed="12"/>
      <name val="Times New Roman"/>
      <family val="1"/>
    </font>
    <font>
      <sz val="14"/>
      <color indexed="8"/>
      <name val="Times New Roman"/>
      <family val="1"/>
    </font>
    <font>
      <i/>
      <sz val="12"/>
      <name val=".VnTime"/>
      <family val="2"/>
    </font>
    <font>
      <b/>
      <sz val="11"/>
      <name val="Calibri"/>
      <family val="2"/>
    </font>
    <font>
      <b/>
      <sz val="9"/>
      <name val="Times New Roman"/>
      <family val="1"/>
    </font>
    <font>
      <sz val="10"/>
      <color indexed="8"/>
      <name val="Times New Roman"/>
      <family val="1"/>
    </font>
    <font>
      <b/>
      <sz val="14"/>
      <color indexed="8"/>
      <name val="Times New Roman"/>
      <family val="1"/>
    </font>
    <font>
      <sz val="9"/>
      <color indexed="8"/>
      <name val="Times New Roman"/>
      <family val="1"/>
    </font>
    <font>
      <sz val="9"/>
      <name val="Times New Roman"/>
      <family val="1"/>
    </font>
    <font>
      <i/>
      <sz val="9"/>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10"/>
      <name val="Times New Roman"/>
      <family val="1"/>
    </font>
    <font>
      <sz val="12"/>
      <color indexed="8"/>
      <name val="Calibri"/>
      <family val="2"/>
    </font>
    <font>
      <b/>
      <i/>
      <sz val="11"/>
      <color indexed="8"/>
      <name val="Times New Roman"/>
      <family val="1"/>
    </font>
    <font>
      <b/>
      <sz val="11"/>
      <color indexed="10"/>
      <name val="Times New Roman"/>
      <family val="1"/>
    </font>
    <font>
      <b/>
      <sz val="9"/>
      <name val="Tahoma"/>
      <family val="2"/>
    </font>
    <font>
      <sz val="9"/>
      <name val="Tahoma"/>
      <family val="2"/>
    </font>
    <font>
      <i/>
      <sz val="11"/>
      <color indexed="8"/>
      <name val="Times New Roman"/>
      <family val="1"/>
    </font>
    <font>
      <b/>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i/>
      <sz val="14"/>
      <color theme="1"/>
      <name val="Times New Roman"/>
      <family val="1"/>
    </font>
    <font>
      <b/>
      <sz val="11"/>
      <color theme="1"/>
      <name val="Times New Roman"/>
      <family val="1"/>
    </font>
    <font>
      <sz val="10"/>
      <color theme="1"/>
      <name val="Times New Roman"/>
      <family val="1"/>
    </font>
    <font>
      <b/>
      <sz val="10"/>
      <color theme="1"/>
      <name val="Times New Roman"/>
      <family val="1"/>
    </font>
    <font>
      <b/>
      <sz val="10"/>
      <color rgb="FFFF0000"/>
      <name val="Times New Roman"/>
      <family val="1"/>
    </font>
    <font>
      <sz val="12"/>
      <color theme="1"/>
      <name val="Calibri"/>
      <family val="2"/>
    </font>
    <font>
      <b/>
      <sz val="14"/>
      <color theme="1"/>
      <name val="Times New Roman"/>
      <family val="1"/>
    </font>
    <font>
      <b/>
      <sz val="12"/>
      <color theme="1"/>
      <name val="Times New Roman"/>
      <family val="1"/>
    </font>
    <font>
      <b/>
      <i/>
      <sz val="11"/>
      <color theme="1"/>
      <name val="Times New Roman"/>
      <family val="1"/>
    </font>
    <font>
      <b/>
      <sz val="11"/>
      <color rgb="FFFF0000"/>
      <name val="Times New Roman"/>
      <family val="1"/>
    </font>
    <font>
      <i/>
      <sz val="11"/>
      <color theme="1"/>
      <name val="Times New Roman"/>
      <family val="1"/>
    </font>
    <font>
      <sz val="12"/>
      <color theme="1"/>
      <name val="Times New Roman"/>
      <family val="1"/>
    </font>
    <font>
      <i/>
      <sz val="11"/>
      <color rgb="FF000000"/>
      <name val="Times New Roman"/>
      <family val="1"/>
    </font>
    <font>
      <i/>
      <sz val="12"/>
      <color theme="1"/>
      <name val="Times New Roman"/>
      <family val="1"/>
    </font>
    <font>
      <b/>
      <sz val="8"/>
      <name val="Calibri"/>
      <family val="2"/>
    </font>
  </fonts>
  <fills count="5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6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top>
        <color indexed="63"/>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style="thin"/>
      <top style="hair"/>
      <bottom style="hair"/>
    </border>
    <border>
      <left style="thin"/>
      <right style="thin"/>
      <top/>
      <bottom/>
    </border>
    <border>
      <left style="thin"/>
      <right>
        <color indexed="63"/>
      </right>
      <top style="thin"/>
      <bottom style="thin"/>
    </border>
    <border>
      <left/>
      <right style="medium">
        <color indexed="63"/>
      </right>
      <top/>
      <bottom/>
    </border>
    <border>
      <left style="thin"/>
      <right style="thin"/>
      <top>
        <color indexed="63"/>
      </top>
      <bottom style="hair"/>
    </border>
    <border>
      <left>
        <color indexed="63"/>
      </left>
      <right>
        <color indexed="63"/>
      </right>
      <top style="thin">
        <color theme="4"/>
      </top>
      <bottom style="double">
        <color theme="4"/>
      </bottom>
    </border>
    <border>
      <left/>
      <right/>
      <top style="thin"/>
      <bottom style="double"/>
    </border>
    <border>
      <left style="thin"/>
      <right style="thin"/>
      <top style="thin"/>
      <bottom/>
    </border>
    <border>
      <left>
        <color indexed="63"/>
      </left>
      <right>
        <color indexed="63"/>
      </right>
      <top>
        <color indexed="63"/>
      </top>
      <bottom style="hair"/>
    </border>
    <border>
      <left style="thin"/>
      <right style="thin"/>
      <top style="hair"/>
      <bottom>
        <color indexed="63"/>
      </bottom>
    </border>
    <border>
      <left style="thin"/>
      <right style="thin"/>
      <top style="hair"/>
      <bottom style="hair"/>
    </border>
    <border>
      <left style="thin"/>
      <right style="thin"/>
      <top style="hair"/>
      <bottom style="thin"/>
    </border>
    <border>
      <left/>
      <right/>
      <top/>
      <bottom style="thin"/>
    </border>
    <border>
      <left style="thin"/>
      <right style="thin"/>
      <top/>
      <bottom style="thin"/>
    </border>
    <border>
      <left style="thin"/>
      <right style="thin"/>
      <top style="dotted"/>
      <bottom style="dotted"/>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thin"/>
    </border>
    <border>
      <left style="thin"/>
      <right style="thin"/>
      <top style="thin"/>
      <bottom style="dotted"/>
    </border>
    <border>
      <left style="thin"/>
      <right style="thin"/>
      <top style="dotted"/>
      <bottom/>
    </border>
    <border>
      <left style="thin"/>
      <right style="thin"/>
      <top style="dotted"/>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right>
        <color indexed="63"/>
      </right>
      <top style="hair"/>
      <bottom style="hair"/>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right style="thin"/>
      <top style="thin"/>
      <bottom style="thin"/>
    </border>
    <border>
      <left style="thin">
        <color indexed="8"/>
      </left>
      <right style="thin">
        <color indexed="8"/>
      </right>
      <top style="hair">
        <color indexed="8"/>
      </top>
      <bottom>
        <color indexed="63"/>
      </bottom>
    </border>
    <border>
      <left>
        <color indexed="63"/>
      </left>
      <right>
        <color indexed="63"/>
      </right>
      <top>
        <color indexed="63"/>
      </top>
      <bottom style="thin">
        <color indexed="8"/>
      </bottom>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21" fillId="0" borderId="0" applyFont="0" applyFill="0" applyBorder="0" applyAlignment="0" applyProtection="0"/>
    <xf numFmtId="0" fontId="6" fillId="0" borderId="0" applyNumberFormat="0" applyFill="0" applyBorder="0" applyAlignment="0" applyProtection="0"/>
    <xf numFmtId="3" fontId="22" fillId="0" borderId="1">
      <alignment/>
      <protection/>
    </xf>
    <xf numFmtId="167" fontId="19" fillId="0" borderId="0" applyFont="0" applyFill="0" applyBorder="0" applyAlignment="0" applyProtection="0"/>
    <xf numFmtId="0" fontId="23" fillId="0" borderId="0" applyFont="0" applyFill="0" applyBorder="0" applyAlignment="0" applyProtection="0"/>
    <xf numFmtId="168" fontId="19"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6" fontId="26" fillId="0" borderId="0" applyFont="0" applyFill="0" applyBorder="0" applyAlignment="0" applyProtection="0"/>
    <xf numFmtId="0" fontId="27"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lignment/>
      <protection/>
    </xf>
    <xf numFmtId="0" fontId="19" fillId="0" borderId="0" applyNumberForma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30" fillId="0" borderId="0">
      <alignment/>
      <protection/>
    </xf>
    <xf numFmtId="0" fontId="30" fillId="0" borderId="0">
      <alignment/>
      <protection/>
    </xf>
    <xf numFmtId="0" fontId="30" fillId="0" borderId="0">
      <alignment/>
      <protection/>
    </xf>
    <xf numFmtId="172" fontId="6" fillId="0" borderId="0" applyFont="0" applyFill="0" applyBorder="0" applyAlignment="0" applyProtection="0"/>
    <xf numFmtId="0" fontId="31" fillId="0" borderId="0">
      <alignment vertical="top"/>
      <protection/>
    </xf>
    <xf numFmtId="0" fontId="31" fillId="0" borderId="0">
      <alignment vertical="top"/>
      <protection/>
    </xf>
    <xf numFmtId="0" fontId="32" fillId="0" borderId="0">
      <alignment/>
      <protection/>
    </xf>
    <xf numFmtId="0" fontId="30" fillId="0" borderId="0">
      <alignment/>
      <protection/>
    </xf>
    <xf numFmtId="171" fontId="29" fillId="0" borderId="0" applyFont="0" applyFill="0" applyBorder="0" applyAlignment="0" applyProtection="0"/>
    <xf numFmtId="166" fontId="21" fillId="0" borderId="0" applyFont="0" applyFill="0" applyBorder="0" applyAlignment="0" applyProtection="0"/>
    <xf numFmtId="170" fontId="21" fillId="0" borderId="0" applyFont="0" applyFill="0" applyBorder="0" applyAlignment="0" applyProtection="0"/>
    <xf numFmtId="0" fontId="29" fillId="0" borderId="0" applyFont="0" applyFill="0" applyBorder="0" applyAlignment="0" applyProtection="0"/>
    <xf numFmtId="169" fontId="21"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0" fontId="21" fillId="0" borderId="0" applyFont="0" applyFill="0" applyBorder="0" applyAlignment="0" applyProtection="0"/>
    <xf numFmtId="172" fontId="29"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169" fontId="21" fillId="0" borderId="0" applyFont="0" applyFill="0" applyBorder="0" applyAlignment="0" applyProtection="0"/>
    <xf numFmtId="166" fontId="21" fillId="0" borderId="0" applyFont="0" applyFill="0" applyBorder="0" applyAlignment="0" applyProtection="0"/>
    <xf numFmtId="0" fontId="33" fillId="0" borderId="0">
      <alignment/>
      <protection/>
    </xf>
    <xf numFmtId="169" fontId="21"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166" fontId="21" fillId="0" borderId="0" applyFont="0" applyFill="0" applyBorder="0" applyAlignment="0" applyProtection="0"/>
    <xf numFmtId="170" fontId="21" fillId="0" borderId="0" applyFont="0" applyFill="0" applyBorder="0" applyAlignment="0" applyProtection="0"/>
    <xf numFmtId="173" fontId="33" fillId="0" borderId="0" applyFont="0" applyFill="0" applyBorder="0" applyAlignment="0" applyProtection="0"/>
    <xf numFmtId="0" fontId="19" fillId="0" borderId="0">
      <alignment/>
      <protection/>
    </xf>
    <xf numFmtId="0" fontId="34" fillId="0" borderId="0">
      <alignment/>
      <protection/>
    </xf>
    <xf numFmtId="0" fontId="19" fillId="0" borderId="0">
      <alignment/>
      <protection/>
    </xf>
    <xf numFmtId="1" fontId="35" fillId="0" borderId="1" applyBorder="0" applyAlignment="0">
      <protection/>
    </xf>
    <xf numFmtId="3" fontId="22" fillId="0" borderId="1">
      <alignment/>
      <protection/>
    </xf>
    <xf numFmtId="3" fontId="22" fillId="0" borderId="1">
      <alignment/>
      <protection/>
    </xf>
    <xf numFmtId="17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36" fillId="2" borderId="0">
      <alignment/>
      <protection/>
    </xf>
    <xf numFmtId="0" fontId="36" fillId="2" borderId="0">
      <alignment/>
      <protection/>
    </xf>
    <xf numFmtId="0" fontId="36" fillId="2" borderId="0">
      <alignment/>
      <protection/>
    </xf>
    <xf numFmtId="9" fontId="33" fillId="0" borderId="0" applyFont="0" applyFill="0" applyBorder="0" applyAlignment="0" applyProtection="0"/>
    <xf numFmtId="0" fontId="37" fillId="2" borderId="0">
      <alignment/>
      <protection/>
    </xf>
    <xf numFmtId="0" fontId="6"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8" fillId="2" borderId="0">
      <alignment/>
      <protection/>
    </xf>
    <xf numFmtId="0" fontId="39"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0" fillId="0" borderId="0">
      <alignment/>
      <protection/>
    </xf>
    <xf numFmtId="0" fontId="154" fillId="15"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4" fillId="25" borderId="0" applyNumberFormat="0" applyBorder="0" applyAlignment="0" applyProtection="0"/>
    <xf numFmtId="0" fontId="154" fillId="26" borderId="0" applyNumberFormat="0" applyBorder="0" applyAlignment="0" applyProtection="0"/>
    <xf numFmtId="173" fontId="41" fillId="0" borderId="0" applyFont="0" applyFill="0" applyBorder="0" applyAlignment="0" applyProtection="0"/>
    <xf numFmtId="0" fontId="42" fillId="0" borderId="0" applyFont="0" applyFill="0" applyBorder="0" applyAlignment="0" applyProtection="0"/>
    <xf numFmtId="173" fontId="33" fillId="0" borderId="0" applyFont="0" applyFill="0" applyBorder="0" applyAlignment="0" applyProtection="0"/>
    <xf numFmtId="174" fontId="41" fillId="0" borderId="0" applyFont="0" applyFill="0" applyBorder="0" applyAlignment="0" applyProtection="0"/>
    <xf numFmtId="0" fontId="42" fillId="0" borderId="0" applyFont="0" applyFill="0" applyBorder="0" applyAlignment="0" applyProtection="0"/>
    <xf numFmtId="174" fontId="33" fillId="0" borderId="0" applyFont="0" applyFill="0" applyBorder="0" applyAlignment="0" applyProtection="0"/>
    <xf numFmtId="0" fontId="43" fillId="0" borderId="0">
      <alignment horizontal="center" wrapText="1"/>
      <protection locked="0"/>
    </xf>
    <xf numFmtId="175" fontId="41" fillId="0" borderId="0" applyFont="0" applyFill="0" applyBorder="0" applyAlignment="0" applyProtection="0"/>
    <xf numFmtId="0" fontId="42" fillId="0" borderId="0" applyFont="0" applyFill="0" applyBorder="0" applyAlignment="0" applyProtection="0"/>
    <xf numFmtId="175" fontId="33" fillId="0" borderId="0" applyFont="0" applyFill="0" applyBorder="0" applyAlignment="0" applyProtection="0"/>
    <xf numFmtId="176" fontId="41" fillId="0" borderId="0" applyFont="0" applyFill="0" applyBorder="0" applyAlignment="0" applyProtection="0"/>
    <xf numFmtId="0" fontId="42" fillId="0" borderId="0" applyFont="0" applyFill="0" applyBorder="0" applyAlignment="0" applyProtection="0"/>
    <xf numFmtId="176" fontId="33" fillId="0" borderId="0" applyFont="0" applyFill="0" applyBorder="0" applyAlignment="0" applyProtection="0"/>
    <xf numFmtId="166" fontId="21" fillId="0" borderId="0" applyFont="0" applyFill="0" applyBorder="0" applyAlignment="0" applyProtection="0"/>
    <xf numFmtId="0" fontId="155" fillId="27" borderId="0" applyNumberFormat="0" applyBorder="0" applyAlignment="0" applyProtection="0"/>
    <xf numFmtId="0" fontId="6" fillId="0" borderId="0">
      <alignment/>
      <protection/>
    </xf>
    <xf numFmtId="0" fontId="44" fillId="0" borderId="0" applyNumberFormat="0" applyFill="0" applyBorder="0" applyAlignment="0" applyProtection="0"/>
    <xf numFmtId="0" fontId="42" fillId="0" borderId="0">
      <alignment/>
      <protection/>
    </xf>
    <xf numFmtId="0" fontId="45" fillId="0" borderId="0">
      <alignment/>
      <protection/>
    </xf>
    <xf numFmtId="0" fontId="42" fillId="0" borderId="0">
      <alignment/>
      <protection/>
    </xf>
    <xf numFmtId="0" fontId="46" fillId="0" borderId="0">
      <alignment/>
      <protection/>
    </xf>
    <xf numFmtId="0" fontId="33" fillId="0" borderId="0">
      <alignment/>
      <protection/>
    </xf>
    <xf numFmtId="177" fontId="19" fillId="0" borderId="0" applyFill="0" applyBorder="0" applyAlignment="0">
      <protection/>
    </xf>
    <xf numFmtId="178" fontId="32" fillId="0" borderId="0" applyFill="0" applyBorder="0" applyAlignment="0">
      <protection/>
    </xf>
    <xf numFmtId="179" fontId="32" fillId="0" borderId="0" applyFill="0" applyBorder="0" applyAlignment="0">
      <protection/>
    </xf>
    <xf numFmtId="180" fontId="32" fillId="0" borderId="0" applyFill="0" applyBorder="0" applyAlignment="0">
      <protection/>
    </xf>
    <xf numFmtId="181" fontId="19" fillId="0" borderId="0" applyFill="0" applyBorder="0" applyAlignment="0">
      <protection/>
    </xf>
    <xf numFmtId="182" fontId="32" fillId="0" borderId="0" applyFill="0" applyBorder="0" applyAlignment="0">
      <protection/>
    </xf>
    <xf numFmtId="183" fontId="32" fillId="0" borderId="0" applyFill="0" applyBorder="0" applyAlignment="0">
      <protection/>
    </xf>
    <xf numFmtId="178" fontId="32" fillId="0" borderId="0" applyFill="0" applyBorder="0" applyAlignment="0">
      <protection/>
    </xf>
    <xf numFmtId="0" fontId="156" fillId="28" borderId="2" applyNumberFormat="0" applyAlignment="0" applyProtection="0"/>
    <xf numFmtId="0" fontId="47" fillId="0" borderId="0">
      <alignment/>
      <protection/>
    </xf>
    <xf numFmtId="0" fontId="157" fillId="29" borderId="3" applyNumberFormat="0" applyAlignment="0" applyProtection="0"/>
    <xf numFmtId="165" fontId="48" fillId="0" borderId="0" applyFont="0" applyFill="0" applyBorder="0" applyAlignment="0" applyProtection="0"/>
    <xf numFmtId="0" fontId="6" fillId="0" borderId="0">
      <alignment/>
      <protection/>
    </xf>
    <xf numFmtId="43" fontId="1" fillId="0" borderId="0" applyFont="0" applyFill="0" applyBorder="0" applyAlignment="0" applyProtection="0"/>
    <xf numFmtId="184" fontId="49" fillId="0" borderId="0">
      <alignment/>
      <protection/>
    </xf>
    <xf numFmtId="184" fontId="49" fillId="0" borderId="0">
      <alignment/>
      <protection/>
    </xf>
    <xf numFmtId="184" fontId="49" fillId="0" borderId="0">
      <alignment/>
      <protection/>
    </xf>
    <xf numFmtId="184" fontId="49" fillId="0" borderId="0">
      <alignment/>
      <protection/>
    </xf>
    <xf numFmtId="184" fontId="49" fillId="0" borderId="0">
      <alignment/>
      <protection/>
    </xf>
    <xf numFmtId="184" fontId="49" fillId="0" borderId="0">
      <alignment/>
      <protection/>
    </xf>
    <xf numFmtId="184" fontId="49" fillId="0" borderId="0">
      <alignment/>
      <protection/>
    </xf>
    <xf numFmtId="184" fontId="49" fillId="0" borderId="0">
      <alignment/>
      <protection/>
    </xf>
    <xf numFmtId="41" fontId="0" fillId="0" borderId="0" applyFont="0" applyFill="0" applyBorder="0" applyAlignment="0" applyProtection="0"/>
    <xf numFmtId="182" fontId="32"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85"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30" fillId="0" borderId="0">
      <alignment/>
      <protection/>
    </xf>
    <xf numFmtId="188" fontId="14" fillId="0" borderId="0">
      <alignment/>
      <protection/>
    </xf>
    <xf numFmtId="3" fontId="19" fillId="0" borderId="0" applyFont="0" applyFill="0" applyBorder="0" applyAlignment="0" applyProtection="0"/>
    <xf numFmtId="0" fontId="50"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78" fontId="32" fillId="0" borderId="0" applyFont="0" applyFill="0" applyBorder="0" applyAlignment="0" applyProtection="0"/>
    <xf numFmtId="44" fontId="3" fillId="0" borderId="0" applyFont="0" applyFill="0" applyBorder="0" applyAlignment="0" applyProtection="0"/>
    <xf numFmtId="189" fontId="21" fillId="0" borderId="0" applyFont="0" applyFill="0" applyBorder="0" applyAlignment="0" applyProtection="0"/>
    <xf numFmtId="190" fontId="30" fillId="0" borderId="0">
      <alignment/>
      <protection/>
    </xf>
    <xf numFmtId="191" fontId="19" fillId="0" borderId="0">
      <alignment/>
      <protection/>
    </xf>
    <xf numFmtId="191" fontId="19" fillId="0" borderId="0">
      <alignment/>
      <protection/>
    </xf>
    <xf numFmtId="191" fontId="19" fillId="0" borderId="0">
      <alignment/>
      <protection/>
    </xf>
    <xf numFmtId="0" fontId="19" fillId="0" borderId="0" applyFont="0" applyFill="0" applyBorder="0" applyAlignment="0" applyProtection="0"/>
    <xf numFmtId="0" fontId="51" fillId="0" borderId="0" applyProtection="0">
      <alignment/>
    </xf>
    <xf numFmtId="14" fontId="31" fillId="0" borderId="0" applyFill="0" applyBorder="0" applyAlignment="0">
      <protection/>
    </xf>
    <xf numFmtId="192" fontId="30" fillId="0" borderId="0" applyFont="0" applyFill="0" applyBorder="0" applyAlignment="0" applyProtection="0"/>
    <xf numFmtId="193" fontId="30" fillId="0" borderId="0" applyFont="0" applyFill="0" applyBorder="0" applyAlignment="0" applyProtection="0"/>
    <xf numFmtId="194" fontId="30" fillId="0" borderId="0">
      <alignment/>
      <protection/>
    </xf>
    <xf numFmtId="195" fontId="19" fillId="0" borderId="0">
      <alignment/>
      <protection/>
    </xf>
    <xf numFmtId="195" fontId="19" fillId="0" borderId="0">
      <alignment/>
      <protection/>
    </xf>
    <xf numFmtId="195" fontId="19" fillId="0" borderId="0">
      <alignment/>
      <protection/>
    </xf>
    <xf numFmtId="169" fontId="52" fillId="0" borderId="0" applyFont="0" applyFill="0" applyBorder="0" applyAlignment="0" applyProtection="0"/>
    <xf numFmtId="170" fontId="52" fillId="0" borderId="0" applyFont="0" applyFill="0" applyBorder="0" applyAlignment="0" applyProtection="0"/>
    <xf numFmtId="169" fontId="52" fillId="0" borderId="0" applyFont="0" applyFill="0" applyBorder="0" applyAlignment="0" applyProtection="0"/>
    <xf numFmtId="41"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41" fontId="52" fillId="0" borderId="0" applyFont="0" applyFill="0" applyBorder="0" applyAlignment="0" applyProtection="0"/>
    <xf numFmtId="41" fontId="52" fillId="0" borderId="0" applyFont="0" applyFill="0" applyBorder="0" applyAlignment="0" applyProtection="0"/>
    <xf numFmtId="196" fontId="52" fillId="0" borderId="0" applyFont="0" applyFill="0" applyBorder="0" applyAlignment="0" applyProtection="0"/>
    <xf numFmtId="196" fontId="52" fillId="0" borderId="0" applyFont="0" applyFill="0" applyBorder="0" applyAlignment="0" applyProtection="0"/>
    <xf numFmtId="41" fontId="52" fillId="0" borderId="0" applyFont="0" applyFill="0" applyBorder="0" applyAlignment="0" applyProtection="0"/>
    <xf numFmtId="170" fontId="52" fillId="0" borderId="0" applyFont="0" applyFill="0" applyBorder="0" applyAlignment="0" applyProtection="0"/>
    <xf numFmtId="43"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5" fontId="52" fillId="0" borderId="0" applyFont="0" applyFill="0" applyBorder="0" applyAlignment="0" applyProtection="0"/>
    <xf numFmtId="185" fontId="52" fillId="0" borderId="0" applyFont="0" applyFill="0" applyBorder="0" applyAlignment="0" applyProtection="0"/>
    <xf numFmtId="43" fontId="52" fillId="0" borderId="0" applyFont="0" applyFill="0" applyBorder="0" applyAlignment="0" applyProtection="0"/>
    <xf numFmtId="182" fontId="32" fillId="0" borderId="0" applyFill="0" applyBorder="0" applyAlignment="0">
      <protection/>
    </xf>
    <xf numFmtId="178" fontId="32" fillId="0" borderId="0" applyFill="0" applyBorder="0" applyAlignment="0">
      <protection/>
    </xf>
    <xf numFmtId="182" fontId="32" fillId="0" borderId="0" applyFill="0" applyBorder="0" applyAlignment="0">
      <protection/>
    </xf>
    <xf numFmtId="183" fontId="32" fillId="0" borderId="0" applyFill="0" applyBorder="0" applyAlignment="0">
      <protection/>
    </xf>
    <xf numFmtId="178" fontId="32" fillId="0" borderId="0" applyFill="0" applyBorder="0" applyAlignment="0">
      <protection/>
    </xf>
    <xf numFmtId="0" fontId="53" fillId="0" borderId="0" applyNumberFormat="0" applyAlignment="0">
      <protection/>
    </xf>
    <xf numFmtId="197" fontId="6" fillId="0" borderId="0" applyFont="0" applyFill="0" applyBorder="0" applyAlignment="0" applyProtection="0"/>
    <xf numFmtId="0" fontId="158" fillId="0" borderId="0" applyNumberFormat="0" applyFill="0" applyBorder="0" applyAlignment="0" applyProtection="0"/>
    <xf numFmtId="2" fontId="19" fillId="0" borderId="0" applyFont="0" applyFill="0" applyBorder="0" applyAlignment="0" applyProtection="0"/>
    <xf numFmtId="2" fontId="51" fillId="0" borderId="0" applyProtection="0">
      <alignment/>
    </xf>
    <xf numFmtId="0" fontId="159" fillId="30" borderId="0" applyNumberFormat="0" applyBorder="0" applyAlignment="0" applyProtection="0"/>
    <xf numFmtId="38" fontId="33" fillId="31" borderId="0" applyNumberFormat="0" applyBorder="0" applyAlignment="0" applyProtection="0"/>
    <xf numFmtId="198" fontId="33" fillId="0" borderId="4" applyFont="0" applyFill="0" applyBorder="0" applyAlignment="0" applyProtection="0"/>
    <xf numFmtId="0" fontId="54" fillId="32" borderId="0">
      <alignment/>
      <protection/>
    </xf>
    <xf numFmtId="0" fontId="55" fillId="0" borderId="0">
      <alignment horizontal="left"/>
      <protection/>
    </xf>
    <xf numFmtId="0" fontId="56" fillId="0" borderId="5" applyNumberFormat="0" applyAlignment="0" applyProtection="0"/>
    <xf numFmtId="0" fontId="56" fillId="0" borderId="6">
      <alignment horizontal="left" vertical="center"/>
      <protection/>
    </xf>
    <xf numFmtId="0" fontId="160" fillId="0" borderId="7" applyNumberFormat="0" applyFill="0" applyAlignment="0" applyProtection="0"/>
    <xf numFmtId="0" fontId="161" fillId="0" borderId="8" applyNumberFormat="0" applyFill="0" applyAlignment="0" applyProtection="0"/>
    <xf numFmtId="0" fontId="162" fillId="0" borderId="9" applyNumberFormat="0" applyFill="0" applyAlignment="0" applyProtection="0"/>
    <xf numFmtId="0" fontId="162" fillId="0" borderId="0" applyNumberFormat="0" applyFill="0" applyBorder="0" applyAlignment="0" applyProtection="0"/>
    <xf numFmtId="0" fontId="57" fillId="0" borderId="0" applyProtection="0">
      <alignment/>
    </xf>
    <xf numFmtId="0" fontId="57" fillId="0" borderId="0" applyProtection="0">
      <alignment/>
    </xf>
    <xf numFmtId="0" fontId="57" fillId="0" borderId="0" applyProtection="0">
      <alignment/>
    </xf>
    <xf numFmtId="0" fontId="57" fillId="0" borderId="0" applyProtection="0">
      <alignment/>
    </xf>
    <xf numFmtId="0" fontId="56" fillId="0" borderId="0" applyProtection="0">
      <alignment/>
    </xf>
    <xf numFmtId="0" fontId="56" fillId="0" borderId="0" applyProtection="0">
      <alignment/>
    </xf>
    <xf numFmtId="0" fontId="56" fillId="0" borderId="0" applyProtection="0">
      <alignment/>
    </xf>
    <xf numFmtId="0" fontId="56" fillId="0" borderId="0" applyProtection="0">
      <alignment/>
    </xf>
    <xf numFmtId="0" fontId="58" fillId="0" borderId="10">
      <alignment horizontal="center"/>
      <protection/>
    </xf>
    <xf numFmtId="0" fontId="58" fillId="0" borderId="0">
      <alignment horizontal="center"/>
      <protection/>
    </xf>
    <xf numFmtId="5" fontId="59" fillId="33" borderId="1" applyNumberFormat="0" applyAlignment="0">
      <protection/>
    </xf>
    <xf numFmtId="49" fontId="60" fillId="0" borderId="1">
      <alignment vertical="center"/>
      <protection/>
    </xf>
    <xf numFmtId="172" fontId="29" fillId="0" borderId="0" applyFont="0" applyFill="0" applyBorder="0" applyAlignment="0" applyProtection="0"/>
    <xf numFmtId="0" fontId="163" fillId="34" borderId="2" applyNumberFormat="0" applyAlignment="0" applyProtection="0"/>
    <xf numFmtId="10" fontId="33" fillId="31" borderId="1" applyNumberFormat="0" applyBorder="0" applyAlignment="0" applyProtection="0"/>
    <xf numFmtId="0" fontId="6" fillId="0" borderId="0">
      <alignment/>
      <protection/>
    </xf>
    <xf numFmtId="0" fontId="30" fillId="0" borderId="0">
      <alignment/>
      <protection/>
    </xf>
    <xf numFmtId="0" fontId="1" fillId="0" borderId="0">
      <alignment/>
      <protection/>
    </xf>
    <xf numFmtId="0" fontId="1" fillId="0" borderId="0">
      <alignment/>
      <protection/>
    </xf>
    <xf numFmtId="0" fontId="51" fillId="0" borderId="0">
      <alignment/>
      <protection/>
    </xf>
    <xf numFmtId="0" fontId="1" fillId="0" borderId="0">
      <alignment/>
      <protection/>
    </xf>
    <xf numFmtId="182" fontId="32" fillId="0" borderId="0" applyFill="0" applyBorder="0" applyAlignment="0">
      <protection/>
    </xf>
    <xf numFmtId="178" fontId="32" fillId="0" borderId="0" applyFill="0" applyBorder="0" applyAlignment="0">
      <protection/>
    </xf>
    <xf numFmtId="182" fontId="32" fillId="0" borderId="0" applyFill="0" applyBorder="0" applyAlignment="0">
      <protection/>
    </xf>
    <xf numFmtId="183" fontId="32" fillId="0" borderId="0" applyFill="0" applyBorder="0" applyAlignment="0">
      <protection/>
    </xf>
    <xf numFmtId="178" fontId="32" fillId="0" borderId="0" applyFill="0" applyBorder="0" applyAlignment="0">
      <protection/>
    </xf>
    <xf numFmtId="0" fontId="164" fillId="0" borderId="11" applyNumberFormat="0" applyFill="0" applyAlignment="0" applyProtection="0"/>
    <xf numFmtId="38" fontId="30" fillId="0" borderId="0" applyFont="0" applyFill="0" applyBorder="0" applyAlignment="0" applyProtection="0"/>
    <xf numFmtId="4" fontId="32" fillId="0" borderId="0" applyFon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61" fillId="0" borderId="10">
      <alignment/>
      <protection/>
    </xf>
    <xf numFmtId="199" fontId="40" fillId="0" borderId="12">
      <alignment/>
      <protection/>
    </xf>
    <xf numFmtId="200" fontId="30" fillId="0" borderId="0" applyFont="0" applyFill="0" applyBorder="0" applyAlignment="0" applyProtection="0"/>
    <xf numFmtId="201" fontId="30"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51" fillId="0" borderId="0" applyNumberFormat="0" applyFont="0" applyFill="0" applyAlignment="0">
      <protection/>
    </xf>
    <xf numFmtId="0" fontId="51" fillId="0" borderId="0" applyNumberFormat="0" applyFont="0" applyFill="0" applyAlignment="0">
      <protection/>
    </xf>
    <xf numFmtId="0" fontId="165" fillId="35" borderId="0" applyNumberFormat="0" applyBorder="0" applyAlignment="0" applyProtection="0"/>
    <xf numFmtId="0" fontId="14" fillId="0" borderId="0">
      <alignment/>
      <protection/>
    </xf>
    <xf numFmtId="0" fontId="14" fillId="0" borderId="0">
      <alignment/>
      <protection/>
    </xf>
    <xf numFmtId="37" fontId="62" fillId="0" borderId="0">
      <alignment/>
      <protection/>
    </xf>
    <xf numFmtId="0" fontId="19" fillId="0" borderId="0">
      <alignment/>
      <protection/>
    </xf>
    <xf numFmtId="0" fontId="3" fillId="0" borderId="0">
      <alignment/>
      <protection/>
    </xf>
    <xf numFmtId="0" fontId="33" fillId="0" borderId="0">
      <alignment/>
      <protection/>
    </xf>
    <xf numFmtId="0" fontId="0" fillId="0" borderId="0">
      <alignment/>
      <protection/>
    </xf>
    <xf numFmtId="0" fontId="6" fillId="0" borderId="0">
      <alignment/>
      <protection/>
    </xf>
    <xf numFmtId="0" fontId="6" fillId="0" borderId="0">
      <alignment/>
      <protection/>
    </xf>
    <xf numFmtId="0" fontId="166" fillId="0" borderId="0">
      <alignment/>
      <protection/>
    </xf>
    <xf numFmtId="0" fontId="19" fillId="0" borderId="0">
      <alignment/>
      <protection/>
    </xf>
    <xf numFmtId="0" fontId="6"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3" fillId="0" borderId="0">
      <alignment/>
      <protection/>
    </xf>
    <xf numFmtId="0" fontId="63" fillId="0" borderId="0" applyProtection="0">
      <alignment/>
    </xf>
    <xf numFmtId="0" fontId="63" fillId="0" borderId="0" applyProtection="0">
      <alignment/>
    </xf>
    <xf numFmtId="0" fontId="63" fillId="0" borderId="0" applyProtection="0">
      <alignment/>
    </xf>
    <xf numFmtId="0" fontId="63" fillId="0" borderId="0" applyProtection="0">
      <alignment/>
    </xf>
    <xf numFmtId="0" fontId="63" fillId="0" borderId="0" applyProtection="0">
      <alignment/>
    </xf>
    <xf numFmtId="0" fontId="64"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3" fillId="0" borderId="0">
      <alignment/>
      <protection/>
    </xf>
    <xf numFmtId="0" fontId="19" fillId="0" borderId="0">
      <alignment/>
      <protection/>
    </xf>
    <xf numFmtId="0" fontId="33" fillId="0" borderId="0">
      <alignment/>
      <protection/>
    </xf>
    <xf numFmtId="0" fontId="6" fillId="0" borderId="0">
      <alignment/>
      <protection/>
    </xf>
    <xf numFmtId="0" fontId="3"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 fillId="0" borderId="0">
      <alignment/>
      <protection/>
    </xf>
    <xf numFmtId="0" fontId="6" fillId="0" borderId="0">
      <alignment/>
      <protection/>
    </xf>
    <xf numFmtId="0" fontId="32" fillId="31" borderId="0">
      <alignment/>
      <protection/>
    </xf>
    <xf numFmtId="0" fontId="52" fillId="0" borderId="0">
      <alignment/>
      <protection/>
    </xf>
    <xf numFmtId="0" fontId="0" fillId="36" borderId="13" applyNumberFormat="0" applyFont="0" applyAlignment="0" applyProtection="0"/>
    <xf numFmtId="170" fontId="65" fillId="0" borderId="0" applyFont="0" applyFill="0" applyBorder="0" applyAlignment="0" applyProtection="0"/>
    <xf numFmtId="169" fontId="65"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19" fillId="0" borderId="0" applyFont="0" applyFill="0" applyBorder="0" applyAlignment="0" applyProtection="0"/>
    <xf numFmtId="0" fontId="14" fillId="0" borderId="0">
      <alignment/>
      <protection/>
    </xf>
    <xf numFmtId="0" fontId="167" fillId="28" borderId="14" applyNumberFormat="0" applyAlignment="0" applyProtection="0"/>
    <xf numFmtId="14" fontId="43" fillId="0" borderId="0">
      <alignment horizontal="center" wrapText="1"/>
      <protection locked="0"/>
    </xf>
    <xf numFmtId="9" fontId="1" fillId="0" borderId="0" applyFont="0" applyFill="0" applyBorder="0" applyAlignment="0" applyProtection="0"/>
    <xf numFmtId="181" fontId="19" fillId="0" borderId="0" applyFont="0" applyFill="0" applyBorder="0" applyAlignment="0" applyProtection="0"/>
    <xf numFmtId="204"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15" applyNumberFormat="0" applyBorder="0">
      <alignment/>
      <protection/>
    </xf>
    <xf numFmtId="9" fontId="6" fillId="0" borderId="0" applyFont="0" applyFill="0" applyBorder="0" applyAlignment="0" applyProtection="0"/>
    <xf numFmtId="9" fontId="6" fillId="0" borderId="0" applyFont="0" applyFill="0" applyBorder="0" applyAlignment="0" applyProtection="0"/>
    <xf numFmtId="182" fontId="32" fillId="0" borderId="0" applyFill="0" applyBorder="0" applyAlignment="0">
      <protection/>
    </xf>
    <xf numFmtId="178" fontId="32" fillId="0" borderId="0" applyFill="0" applyBorder="0" applyAlignment="0">
      <protection/>
    </xf>
    <xf numFmtId="182" fontId="32" fillId="0" borderId="0" applyFill="0" applyBorder="0" applyAlignment="0">
      <protection/>
    </xf>
    <xf numFmtId="183" fontId="32" fillId="0" borderId="0" applyFill="0" applyBorder="0" applyAlignment="0">
      <protection/>
    </xf>
    <xf numFmtId="178" fontId="32" fillId="0" borderId="0" applyFill="0" applyBorder="0" applyAlignment="0">
      <protection/>
    </xf>
    <xf numFmtId="0" fontId="68" fillId="0" borderId="0">
      <alignment/>
      <protection/>
    </xf>
    <xf numFmtId="0" fontId="30" fillId="0" borderId="0" applyNumberFormat="0" applyFont="0" applyFill="0" applyBorder="0" applyAlignment="0" applyProtection="0"/>
    <xf numFmtId="0" fontId="69" fillId="0" borderId="10">
      <alignment horizontal="center"/>
      <protection/>
    </xf>
    <xf numFmtId="0" fontId="70" fillId="37" borderId="0" applyNumberFormat="0" applyFont="0" applyBorder="0" applyAlignment="0">
      <protection/>
    </xf>
    <xf numFmtId="14" fontId="71" fillId="0" borderId="0" applyNumberFormat="0" applyFill="0" applyBorder="0" applyAlignment="0" applyProtection="0"/>
    <xf numFmtId="172" fontId="29" fillId="0" borderId="0" applyFont="0" applyFill="0" applyBorder="0" applyAlignment="0" applyProtection="0"/>
    <xf numFmtId="0" fontId="6" fillId="0" borderId="0" applyNumberFormat="0" applyFill="0" applyBorder="0" applyAlignment="0" applyProtection="0"/>
    <xf numFmtId="4" fontId="72" fillId="38" borderId="16" applyNumberFormat="0" applyProtection="0">
      <alignment vertical="center"/>
    </xf>
    <xf numFmtId="4" fontId="73" fillId="38" borderId="16" applyNumberFormat="0" applyProtection="0">
      <alignment vertical="center"/>
    </xf>
    <xf numFmtId="4" fontId="74" fillId="38" borderId="16" applyNumberFormat="0" applyProtection="0">
      <alignment horizontal="left" vertical="center" indent="1"/>
    </xf>
    <xf numFmtId="4" fontId="74" fillId="39" borderId="0" applyNumberFormat="0" applyProtection="0">
      <alignment horizontal="left" vertical="center" indent="1"/>
    </xf>
    <xf numFmtId="4" fontId="74" fillId="40" borderId="16" applyNumberFormat="0" applyProtection="0">
      <alignment horizontal="right" vertical="center"/>
    </xf>
    <xf numFmtId="4" fontId="74" fillId="41" borderId="16" applyNumberFormat="0" applyProtection="0">
      <alignment horizontal="right" vertical="center"/>
    </xf>
    <xf numFmtId="4" fontId="74" fillId="42" borderId="16" applyNumberFormat="0" applyProtection="0">
      <alignment horizontal="right" vertical="center"/>
    </xf>
    <xf numFmtId="4" fontId="74" fillId="43" borderId="16" applyNumberFormat="0" applyProtection="0">
      <alignment horizontal="right" vertical="center"/>
    </xf>
    <xf numFmtId="4" fontId="74" fillId="44" borderId="16" applyNumberFormat="0" applyProtection="0">
      <alignment horizontal="right" vertical="center"/>
    </xf>
    <xf numFmtId="4" fontId="74" fillId="45" borderId="16" applyNumberFormat="0" applyProtection="0">
      <alignment horizontal="right" vertical="center"/>
    </xf>
    <xf numFmtId="4" fontId="74" fillId="46" borderId="16" applyNumberFormat="0" applyProtection="0">
      <alignment horizontal="right" vertical="center"/>
    </xf>
    <xf numFmtId="4" fontId="74" fillId="47" borderId="16" applyNumberFormat="0" applyProtection="0">
      <alignment horizontal="right" vertical="center"/>
    </xf>
    <xf numFmtId="4" fontId="74" fillId="48" borderId="16" applyNumberFormat="0" applyProtection="0">
      <alignment horizontal="right" vertical="center"/>
    </xf>
    <xf numFmtId="4" fontId="72" fillId="49" borderId="17" applyNumberFormat="0" applyProtection="0">
      <alignment horizontal="left" vertical="center" indent="1"/>
    </xf>
    <xf numFmtId="4" fontId="72" fillId="50" borderId="0" applyNumberFormat="0" applyProtection="0">
      <alignment horizontal="left" vertical="center" indent="1"/>
    </xf>
    <xf numFmtId="4" fontId="72" fillId="39" borderId="0" applyNumberFormat="0" applyProtection="0">
      <alignment horizontal="left" vertical="center" indent="1"/>
    </xf>
    <xf numFmtId="4" fontId="74" fillId="50" borderId="16" applyNumberFormat="0" applyProtection="0">
      <alignment horizontal="right" vertical="center"/>
    </xf>
    <xf numFmtId="4" fontId="31" fillId="50" borderId="0" applyNumberFormat="0" applyProtection="0">
      <alignment horizontal="left" vertical="center" indent="1"/>
    </xf>
    <xf numFmtId="4" fontId="31" fillId="39" borderId="0" applyNumberFormat="0" applyProtection="0">
      <alignment horizontal="left" vertical="center" indent="1"/>
    </xf>
    <xf numFmtId="4" fontId="74" fillId="51" borderId="16" applyNumberFormat="0" applyProtection="0">
      <alignment vertical="center"/>
    </xf>
    <xf numFmtId="4" fontId="75" fillId="51" borderId="16" applyNumberFormat="0" applyProtection="0">
      <alignment vertical="center"/>
    </xf>
    <xf numFmtId="4" fontId="72" fillId="50" borderId="18" applyNumberFormat="0" applyProtection="0">
      <alignment horizontal="left" vertical="center" indent="1"/>
    </xf>
    <xf numFmtId="4" fontId="74" fillId="51" borderId="16" applyNumberFormat="0" applyProtection="0">
      <alignment horizontal="right" vertical="center"/>
    </xf>
    <xf numFmtId="4" fontId="75" fillId="51" borderId="16" applyNumberFormat="0" applyProtection="0">
      <alignment horizontal="right" vertical="center"/>
    </xf>
    <xf numFmtId="4" fontId="72" fillId="50" borderId="16" applyNumberFormat="0" applyProtection="0">
      <alignment horizontal="left" vertical="center" indent="1"/>
    </xf>
    <xf numFmtId="4" fontId="76" fillId="33" borderId="18" applyNumberFormat="0" applyProtection="0">
      <alignment horizontal="left" vertical="center" indent="1"/>
    </xf>
    <xf numFmtId="4" fontId="77" fillId="51" borderId="16" applyNumberFormat="0" applyProtection="0">
      <alignment horizontal="right" vertical="center"/>
    </xf>
    <xf numFmtId="0" fontId="70" fillId="1" borderId="6" applyNumberFormat="0" applyFont="0" applyAlignment="0">
      <protection/>
    </xf>
    <xf numFmtId="0" fontId="78" fillId="0" borderId="0" applyNumberFormat="0" applyFill="0" applyBorder="0" applyAlignment="0">
      <protection/>
    </xf>
    <xf numFmtId="0" fontId="33" fillId="0" borderId="19" applyNumberFormat="0" applyFill="0" applyBorder="0" applyAlignment="0" applyProtection="0"/>
    <xf numFmtId="0" fontId="6" fillId="0" borderId="20">
      <alignment horizontal="center"/>
      <protection/>
    </xf>
    <xf numFmtId="171"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61" fillId="0" borderId="0">
      <alignment/>
      <protection/>
    </xf>
    <xf numFmtId="40" fontId="79" fillId="0" borderId="0" applyBorder="0">
      <alignment horizontal="right"/>
      <protection/>
    </xf>
    <xf numFmtId="205" fontId="67" fillId="0" borderId="21">
      <alignment horizontal="right" vertical="center"/>
      <protection/>
    </xf>
    <xf numFmtId="205" fontId="67" fillId="0" borderId="21">
      <alignment horizontal="right" vertical="center"/>
      <protection/>
    </xf>
    <xf numFmtId="205" fontId="67" fillId="0" borderId="21">
      <alignment horizontal="right" vertical="center"/>
      <protection/>
    </xf>
    <xf numFmtId="205" fontId="67" fillId="0" borderId="21">
      <alignment horizontal="right" vertical="center"/>
      <protection/>
    </xf>
    <xf numFmtId="205" fontId="67" fillId="0" borderId="21">
      <alignment horizontal="right" vertical="center"/>
      <protection/>
    </xf>
    <xf numFmtId="205" fontId="67" fillId="0" borderId="21">
      <alignment horizontal="right" vertical="center"/>
      <protection/>
    </xf>
    <xf numFmtId="49" fontId="31" fillId="0" borderId="0" applyFill="0" applyBorder="0" applyAlignment="0">
      <protection/>
    </xf>
    <xf numFmtId="206" fontId="19" fillId="0" borderId="0" applyFill="0" applyBorder="0" applyAlignment="0">
      <protection/>
    </xf>
    <xf numFmtId="207" fontId="19" fillId="0" borderId="0" applyFill="0" applyBorder="0" applyAlignment="0">
      <protection/>
    </xf>
    <xf numFmtId="208" fontId="67" fillId="0" borderId="21">
      <alignment horizontal="center"/>
      <protection/>
    </xf>
    <xf numFmtId="0" fontId="80" fillId="0" borderId="22">
      <alignment/>
      <protection/>
    </xf>
    <xf numFmtId="0" fontId="6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6" fillId="0" borderId="0" applyNumberFormat="0" applyFill="0" applyBorder="0" applyAlignment="0" applyProtection="0"/>
    <xf numFmtId="3" fontId="81" fillId="0" borderId="23" applyNumberFormat="0" applyBorder="0" applyAlignment="0">
      <protection/>
    </xf>
    <xf numFmtId="0" fontId="168" fillId="0" borderId="0" applyNumberFormat="0" applyFill="0" applyBorder="0" applyAlignment="0" applyProtection="0"/>
    <xf numFmtId="0" fontId="169" fillId="0" borderId="24" applyNumberFormat="0" applyFill="0" applyAlignment="0" applyProtection="0"/>
    <xf numFmtId="0" fontId="51" fillId="0" borderId="25" applyProtection="0">
      <alignment/>
    </xf>
    <xf numFmtId="209" fontId="82" fillId="0" borderId="0" applyFont="0" applyFill="0" applyBorder="0" applyAlignment="0" applyProtection="0"/>
    <xf numFmtId="210" fontId="48" fillId="0" borderId="0" applyFont="0" applyFill="0" applyBorder="0" applyAlignment="0" applyProtection="0"/>
    <xf numFmtId="207" fontId="67" fillId="0" borderId="0">
      <alignment/>
      <protection/>
    </xf>
    <xf numFmtId="211" fontId="67" fillId="0" borderId="1">
      <alignment/>
      <protection/>
    </xf>
    <xf numFmtId="3" fontId="67" fillId="0" borderId="0" applyNumberFormat="0" applyBorder="0" applyAlignment="0" applyProtection="0"/>
    <xf numFmtId="3" fontId="83" fillId="0" borderId="0">
      <alignment/>
      <protection locked="0"/>
    </xf>
    <xf numFmtId="5" fontId="33" fillId="52" borderId="26">
      <alignment vertical="top"/>
      <protection/>
    </xf>
    <xf numFmtId="0" fontId="84" fillId="53" borderId="1">
      <alignment horizontal="left" vertical="center"/>
      <protection/>
    </xf>
    <xf numFmtId="6" fontId="33" fillId="54" borderId="26">
      <alignment/>
      <protection/>
    </xf>
    <xf numFmtId="5" fontId="59" fillId="0" borderId="26">
      <alignment horizontal="left" vertical="top"/>
      <protection/>
    </xf>
    <xf numFmtId="0" fontId="33" fillId="55" borderId="0">
      <alignment horizontal="left" vertical="center"/>
      <protection/>
    </xf>
    <xf numFmtId="5" fontId="40" fillId="0" borderId="20">
      <alignment horizontal="left" vertical="top"/>
      <protection/>
    </xf>
    <xf numFmtId="0" fontId="85" fillId="0" borderId="20">
      <alignment horizontal="left" vertical="center"/>
      <protection/>
    </xf>
    <xf numFmtId="212" fontId="19" fillId="0" borderId="0" applyFont="0" applyFill="0" applyBorder="0" applyAlignment="0" applyProtection="0"/>
    <xf numFmtId="213" fontId="19" fillId="0" borderId="0" applyFont="0" applyFill="0" applyBorder="0" applyAlignment="0" applyProtection="0"/>
    <xf numFmtId="42" fontId="52" fillId="0" borderId="0" applyFont="0" applyFill="0" applyBorder="0" applyAlignment="0" applyProtection="0"/>
    <xf numFmtId="44" fontId="52" fillId="0" borderId="0" applyFont="0" applyFill="0" applyBorder="0" applyAlignment="0" applyProtection="0"/>
    <xf numFmtId="0" fontId="170" fillId="0" borderId="0" applyNumberFormat="0" applyFill="0" applyBorder="0" applyAlignment="0" applyProtection="0"/>
    <xf numFmtId="0" fontId="86" fillId="0" borderId="0" applyNumberForma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4" fillId="0" borderId="0">
      <alignment vertical="center"/>
      <protection/>
    </xf>
    <xf numFmtId="40" fontId="88" fillId="0" borderId="0" applyFont="0" applyFill="0" applyBorder="0" applyAlignment="0" applyProtection="0"/>
    <xf numFmtId="38"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9" fontId="89" fillId="0" borderId="0" applyFont="0" applyFill="0" applyBorder="0" applyAlignment="0" applyProtection="0"/>
    <xf numFmtId="0" fontId="90" fillId="0" borderId="0">
      <alignment/>
      <protection/>
    </xf>
    <xf numFmtId="0" fontId="91" fillId="0" borderId="27">
      <alignment/>
      <protection/>
    </xf>
    <xf numFmtId="0" fontId="89" fillId="0" borderId="0" applyFont="0" applyFill="0" applyBorder="0" applyAlignment="0" applyProtection="0"/>
    <xf numFmtId="0" fontId="89" fillId="0" borderId="0" applyFont="0" applyFill="0" applyBorder="0" applyAlignment="0" applyProtection="0"/>
    <xf numFmtId="214" fontId="89" fillId="0" borderId="0" applyFont="0" applyFill="0" applyBorder="0" applyAlignment="0" applyProtection="0"/>
    <xf numFmtId="215" fontId="89" fillId="0" borderId="0" applyFont="0" applyFill="0" applyBorder="0" applyAlignment="0" applyProtection="0"/>
    <xf numFmtId="0" fontId="92" fillId="0" borderId="0">
      <alignment/>
      <protection/>
    </xf>
    <xf numFmtId="0" fontId="51" fillId="0" borderId="0">
      <alignment/>
      <protection/>
    </xf>
    <xf numFmtId="169" fontId="63" fillId="0" borderId="0" applyFont="0" applyFill="0" applyBorder="0" applyAlignment="0" applyProtection="0"/>
    <xf numFmtId="170" fontId="63" fillId="0" borderId="0" applyFont="0" applyFill="0" applyBorder="0" applyAlignment="0" applyProtection="0"/>
    <xf numFmtId="196" fontId="19" fillId="0" borderId="0" applyFont="0" applyFill="0" applyBorder="0" applyAlignment="0" applyProtection="0"/>
    <xf numFmtId="0" fontId="14" fillId="0" borderId="0">
      <alignment/>
      <protection/>
    </xf>
    <xf numFmtId="216" fontId="63" fillId="0" borderId="0" applyFont="0" applyFill="0" applyBorder="0" applyAlignment="0" applyProtection="0"/>
    <xf numFmtId="6" fontId="26" fillId="0" borderId="0" applyFont="0" applyFill="0" applyBorder="0" applyAlignment="0" applyProtection="0"/>
    <xf numFmtId="182" fontId="63" fillId="0" borderId="0" applyFont="0" applyFill="0" applyBorder="0" applyAlignment="0" applyProtection="0"/>
    <xf numFmtId="170" fontId="30" fillId="0" borderId="0" applyNumberFormat="0" applyFont="0" applyFill="0" applyBorder="0" applyAlignment="0" applyProtection="0"/>
  </cellStyleXfs>
  <cellXfs count="758">
    <xf numFmtId="0" fontId="0" fillId="0" borderId="0" xfId="0" applyFont="1" applyAlignment="1">
      <alignment/>
    </xf>
    <xf numFmtId="0" fontId="3" fillId="0" borderId="0" xfId="0" applyFont="1" applyFill="1" applyAlignment="1">
      <alignment horizontal="left"/>
    </xf>
    <xf numFmtId="0" fontId="4" fillId="0" borderId="0" xfId="0" applyFont="1" applyFill="1" applyAlignment="1">
      <alignment/>
    </xf>
    <xf numFmtId="0" fontId="7" fillId="0" borderId="0" xfId="352" applyFont="1" applyFill="1" applyAlignment="1">
      <alignment vertical="center"/>
      <protection/>
    </xf>
    <xf numFmtId="0" fontId="4" fillId="0" borderId="0" xfId="0" applyFont="1" applyFill="1" applyAlignment="1">
      <alignment vertical="center"/>
    </xf>
    <xf numFmtId="49" fontId="9" fillId="0" borderId="0" xfId="0" applyNumberFormat="1" applyFont="1" applyFill="1" applyBorder="1" applyAlignment="1">
      <alignment horizontal="center"/>
    </xf>
    <xf numFmtId="49" fontId="10" fillId="0" borderId="0" xfId="0" applyNumberFormat="1" applyFont="1" applyFill="1" applyBorder="1" applyAlignment="1">
      <alignment wrapText="1"/>
    </xf>
    <xf numFmtId="3" fontId="4" fillId="0" borderId="0" xfId="0" applyNumberFormat="1" applyFont="1" applyFill="1" applyAlignment="1">
      <alignment/>
    </xf>
    <xf numFmtId="0" fontId="13" fillId="0" borderId="0" xfId="0" applyFont="1" applyFill="1" applyBorder="1" applyAlignment="1">
      <alignment horizontal="center" vertical="center" wrapText="1"/>
    </xf>
    <xf numFmtId="9" fontId="12" fillId="0" borderId="1" xfId="376"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28" xfId="143" applyNumberFormat="1" applyFont="1" applyFill="1" applyBorder="1" applyAlignment="1">
      <alignment vertical="center" wrapText="1"/>
    </xf>
    <xf numFmtId="3" fontId="10" fillId="0" borderId="23" xfId="0" applyNumberFormat="1" applyFont="1" applyFill="1" applyBorder="1" applyAlignment="1">
      <alignment vertical="center"/>
    </xf>
    <xf numFmtId="165" fontId="10" fillId="0" borderId="0" xfId="143" applyNumberFormat="1" applyFont="1" applyFill="1" applyBorder="1" applyAlignment="1">
      <alignment/>
    </xf>
    <xf numFmtId="0" fontId="10" fillId="0" borderId="0" xfId="0" applyFont="1" applyFill="1" applyBorder="1" applyAlignment="1">
      <alignment/>
    </xf>
    <xf numFmtId="49" fontId="9"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left" vertical="center" wrapText="1"/>
    </xf>
    <xf numFmtId="3" fontId="10" fillId="0" borderId="29" xfId="0" applyNumberFormat="1" applyFont="1" applyFill="1" applyBorder="1" applyAlignment="1">
      <alignment vertical="center"/>
    </xf>
    <xf numFmtId="0" fontId="10" fillId="0" borderId="0" xfId="0" applyFont="1" applyFill="1" applyAlignment="1">
      <alignment/>
    </xf>
    <xf numFmtId="49" fontId="17" fillId="0" borderId="29" xfId="0" applyNumberFormat="1" applyFont="1" applyFill="1" applyBorder="1" applyAlignment="1">
      <alignment horizontal="center" vertical="center" wrapText="1"/>
    </xf>
    <xf numFmtId="49" fontId="4" fillId="0" borderId="29" xfId="0" applyNumberFormat="1" applyFont="1" applyFill="1" applyBorder="1" applyAlignment="1">
      <alignment horizontal="left" vertical="center" wrapText="1"/>
    </xf>
    <xf numFmtId="3" fontId="4" fillId="0" borderId="29" xfId="0" applyNumberFormat="1" applyFont="1" applyFill="1" applyBorder="1" applyAlignment="1">
      <alignment vertical="center"/>
    </xf>
    <xf numFmtId="3" fontId="11" fillId="0" borderId="29" xfId="0" applyNumberFormat="1" applyFont="1" applyFill="1" applyBorder="1" applyAlignment="1">
      <alignment vertical="center"/>
    </xf>
    <xf numFmtId="49" fontId="4" fillId="0" borderId="29" xfId="0" applyNumberFormat="1" applyFont="1" applyFill="1" applyBorder="1" applyAlignment="1">
      <alignment vertical="center" wrapText="1"/>
    </xf>
    <xf numFmtId="164" fontId="10" fillId="0" borderId="0" xfId="376" applyNumberFormat="1" applyFont="1" applyFill="1" applyBorder="1" applyAlignment="1">
      <alignment/>
    </xf>
    <xf numFmtId="49" fontId="18" fillId="0" borderId="29" xfId="0" applyNumberFormat="1" applyFont="1" applyFill="1" applyBorder="1" applyAlignment="1">
      <alignment horizontal="center" vertical="center" wrapText="1"/>
    </xf>
    <xf numFmtId="49" fontId="18" fillId="0" borderId="29" xfId="0" applyNumberFormat="1" applyFont="1" applyFill="1" applyBorder="1" applyAlignment="1">
      <alignment vertical="center" wrapText="1"/>
    </xf>
    <xf numFmtId="0" fontId="18" fillId="0" borderId="0" xfId="0" applyFont="1" applyFill="1" applyAlignment="1">
      <alignment/>
    </xf>
    <xf numFmtId="49" fontId="9" fillId="0" borderId="29" xfId="143" applyNumberFormat="1" applyFont="1" applyFill="1" applyBorder="1" applyAlignment="1">
      <alignment horizontal="center" vertical="center" wrapText="1"/>
    </xf>
    <xf numFmtId="49" fontId="10" fillId="0" borderId="29" xfId="143" applyNumberFormat="1" applyFont="1" applyFill="1" applyBorder="1" applyAlignment="1">
      <alignment vertical="center" wrapText="1"/>
    </xf>
    <xf numFmtId="3" fontId="10" fillId="0" borderId="29" xfId="143" applyNumberFormat="1" applyFont="1" applyFill="1" applyBorder="1" applyAlignment="1">
      <alignment vertical="center"/>
    </xf>
    <xf numFmtId="165" fontId="10" fillId="0" borderId="0" xfId="143" applyNumberFormat="1" applyFont="1" applyFill="1" applyAlignment="1">
      <alignment/>
    </xf>
    <xf numFmtId="49" fontId="17" fillId="0" borderId="29" xfId="143" applyNumberFormat="1" applyFont="1" applyFill="1" applyBorder="1" applyAlignment="1">
      <alignment horizontal="center" vertical="center" wrapText="1"/>
    </xf>
    <xf numFmtId="3" fontId="4" fillId="0" borderId="29" xfId="143" applyNumberFormat="1" applyFont="1" applyFill="1" applyBorder="1" applyAlignment="1">
      <alignment vertical="center"/>
    </xf>
    <xf numFmtId="165" fontId="4" fillId="0" borderId="0" xfId="143" applyNumberFormat="1" applyFont="1" applyFill="1" applyAlignment="1">
      <alignment/>
    </xf>
    <xf numFmtId="3" fontId="10" fillId="0" borderId="29" xfId="143" applyNumberFormat="1" applyFont="1" applyFill="1" applyBorder="1" applyAlignment="1">
      <alignment vertical="center" wrapText="1"/>
    </xf>
    <xf numFmtId="49" fontId="17" fillId="0" borderId="30" xfId="143" applyNumberFormat="1" applyFont="1" applyFill="1" applyBorder="1" applyAlignment="1">
      <alignment horizontal="center" vertical="center" wrapText="1"/>
    </xf>
    <xf numFmtId="3" fontId="4" fillId="0" borderId="30" xfId="0" applyNumberFormat="1" applyFont="1" applyFill="1" applyBorder="1" applyAlignment="1">
      <alignment vertical="center"/>
    </xf>
    <xf numFmtId="49" fontId="17" fillId="0" borderId="0" xfId="0" applyNumberFormat="1" applyFont="1" applyFill="1" applyAlignment="1">
      <alignment horizontal="center"/>
    </xf>
    <xf numFmtId="49" fontId="4" fillId="0" borderId="0" xfId="0" applyNumberFormat="1" applyFont="1" applyFill="1" applyAlignment="1">
      <alignment wrapText="1"/>
    </xf>
    <xf numFmtId="9" fontId="4" fillId="0" borderId="0" xfId="376" applyNumberFormat="1" applyFont="1" applyFill="1" applyAlignment="1">
      <alignment/>
    </xf>
    <xf numFmtId="165" fontId="4" fillId="0" borderId="0" xfId="0" applyNumberFormat="1" applyFont="1" applyFill="1" applyAlignment="1">
      <alignment/>
    </xf>
    <xf numFmtId="49" fontId="17" fillId="0" borderId="29" xfId="0" applyNumberFormat="1" applyFont="1" applyFill="1" applyBorder="1" applyAlignment="1">
      <alignment vertical="center" wrapText="1"/>
    </xf>
    <xf numFmtId="0" fontId="17" fillId="0" borderId="0" xfId="0" applyFont="1" applyFill="1" applyAlignment="1">
      <alignment/>
    </xf>
    <xf numFmtId="0" fontId="171" fillId="0" borderId="0" xfId="0" applyFont="1" applyAlignment="1">
      <alignment/>
    </xf>
    <xf numFmtId="0" fontId="96" fillId="0" borderId="0" xfId="0" applyFont="1" applyAlignment="1">
      <alignment horizontal="center" vertical="center"/>
    </xf>
    <xf numFmtId="0" fontId="97" fillId="0" borderId="31" xfId="0" applyFont="1" applyBorder="1" applyAlignment="1">
      <alignment horizontal="center" vertical="center"/>
    </xf>
    <xf numFmtId="0" fontId="93" fillId="0" borderId="1" xfId="0" applyFont="1" applyBorder="1" applyAlignment="1">
      <alignment horizontal="center" vertical="center" wrapText="1"/>
    </xf>
    <xf numFmtId="0" fontId="93" fillId="0" borderId="1" xfId="0" applyFont="1" applyBorder="1" applyAlignment="1">
      <alignment vertical="center" wrapText="1"/>
    </xf>
    <xf numFmtId="3" fontId="93" fillId="0" borderId="1" xfId="0" applyNumberFormat="1" applyFont="1" applyBorder="1" applyAlignment="1">
      <alignment vertical="center" wrapText="1"/>
    </xf>
    <xf numFmtId="9" fontId="93" fillId="0" borderId="1" xfId="376" applyFont="1" applyBorder="1" applyAlignment="1">
      <alignment vertical="center" wrapText="1"/>
    </xf>
    <xf numFmtId="0" fontId="2" fillId="0" borderId="0" xfId="0" applyFont="1" applyAlignment="1">
      <alignment/>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3" fontId="31" fillId="0" borderId="1" xfId="0" applyNumberFormat="1" applyFont="1" applyBorder="1" applyAlignment="1">
      <alignment vertical="center" wrapText="1"/>
    </xf>
    <xf numFmtId="9" fontId="31" fillId="0" borderId="1" xfId="376" applyFont="1" applyBorder="1" applyAlignment="1">
      <alignment vertical="center" wrapText="1"/>
    </xf>
    <xf numFmtId="0" fontId="0" fillId="0" borderId="0" xfId="0" applyFont="1" applyAlignment="1">
      <alignment/>
    </xf>
    <xf numFmtId="3" fontId="2" fillId="0" borderId="0" xfId="0" applyNumberFormat="1" applyFont="1" applyAlignment="1">
      <alignment/>
    </xf>
    <xf numFmtId="3" fontId="0" fillId="0" borderId="0" xfId="0" applyNumberFormat="1" applyFont="1" applyAlignment="1">
      <alignment/>
    </xf>
    <xf numFmtId="0" fontId="98" fillId="0" borderId="0" xfId="0" applyFont="1" applyAlignment="1">
      <alignment vertical="center"/>
    </xf>
    <xf numFmtId="0" fontId="97" fillId="0" borderId="0" xfId="0" applyFont="1" applyAlignment="1">
      <alignment vertical="center"/>
    </xf>
    <xf numFmtId="0" fontId="169" fillId="0" borderId="0" xfId="0" applyFont="1" applyAlignment="1">
      <alignment/>
    </xf>
    <xf numFmtId="0" fontId="10" fillId="0" borderId="0" xfId="0" applyFont="1" applyFill="1" applyAlignment="1">
      <alignment horizontal="centerContinuous"/>
    </xf>
    <xf numFmtId="0" fontId="4" fillId="0" borderId="0" xfId="0" applyFont="1" applyFill="1" applyAlignment="1">
      <alignment horizontal="right" vertical="top"/>
    </xf>
    <xf numFmtId="0" fontId="4" fillId="0" borderId="0" xfId="0" applyFont="1" applyFill="1" applyAlignment="1">
      <alignment horizontal="centerContinuous"/>
    </xf>
    <xf numFmtId="0" fontId="7" fillId="0" borderId="0" xfId="0" applyFont="1" applyAlignment="1">
      <alignment horizontal="centerContinuous"/>
    </xf>
    <xf numFmtId="0" fontId="7" fillId="0" borderId="0" xfId="0" applyFont="1" applyFill="1" applyAlignment="1">
      <alignment horizontal="centerContinuous" vertical="center" wrapText="1"/>
    </xf>
    <xf numFmtId="0" fontId="99" fillId="0" borderId="0" xfId="0" applyFont="1" applyFill="1" applyAlignment="1">
      <alignment horizontal="centerContinuous"/>
    </xf>
    <xf numFmtId="0" fontId="4" fillId="0" borderId="0" xfId="0" applyFont="1" applyFill="1" applyAlignment="1">
      <alignment/>
    </xf>
    <xf numFmtId="0" fontId="100" fillId="0" borderId="0" xfId="0" applyFont="1" applyFill="1" applyAlignment="1">
      <alignment horizontal="left"/>
    </xf>
    <xf numFmtId="0" fontId="100" fillId="0" borderId="0" xfId="0" applyFont="1" applyFill="1" applyAlignment="1">
      <alignment horizontal="left" vertical="center" wrapText="1"/>
    </xf>
    <xf numFmtId="0" fontId="5" fillId="0" borderId="0" xfId="0" applyFont="1" applyFill="1" applyAlignment="1">
      <alignment/>
    </xf>
    <xf numFmtId="0" fontId="100" fillId="0" borderId="0" xfId="0" applyFont="1" applyFill="1" applyAlignment="1">
      <alignment/>
    </xf>
    <xf numFmtId="0" fontId="100" fillId="0" borderId="0" xfId="0" applyFont="1" applyFill="1" applyAlignment="1">
      <alignment horizontal="right"/>
    </xf>
    <xf numFmtId="0" fontId="7" fillId="0" borderId="26" xfId="0" applyFont="1" applyFill="1" applyBorder="1" applyAlignment="1">
      <alignment horizontal="center" vertical="center"/>
    </xf>
    <xf numFmtId="0" fontId="3" fillId="0" borderId="0" xfId="0" applyFont="1" applyFill="1" applyAlignment="1">
      <alignment/>
    </xf>
    <xf numFmtId="0" fontId="7" fillId="0" borderId="20" xfId="0" applyFont="1" applyFill="1" applyBorder="1" applyAlignment="1">
      <alignment horizontal="center" vertical="center"/>
    </xf>
    <xf numFmtId="0" fontId="7" fillId="0" borderId="3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0" xfId="0" applyFont="1" applyFill="1" applyAlignment="1">
      <alignment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9" fontId="10" fillId="0" borderId="23" xfId="399" applyFont="1" applyFill="1" applyBorder="1" applyAlignment="1">
      <alignment horizontal="center" vertical="center"/>
    </xf>
    <xf numFmtId="3" fontId="10" fillId="0" borderId="0" xfId="0" applyNumberFormat="1" applyFont="1" applyFill="1" applyAlignment="1">
      <alignment vertical="center"/>
    </xf>
    <xf numFmtId="0" fontId="10" fillId="0" borderId="0" xfId="0" applyFont="1" applyFill="1" applyAlignment="1">
      <alignment vertical="center"/>
    </xf>
    <xf numFmtId="0" fontId="10" fillId="0" borderId="29" xfId="0" applyFont="1" applyFill="1" applyBorder="1" applyAlignment="1">
      <alignment horizontal="center" vertical="center"/>
    </xf>
    <xf numFmtId="0" fontId="10" fillId="0" borderId="29" xfId="0" applyFont="1" applyFill="1" applyBorder="1" applyAlignment="1">
      <alignment vertical="center" wrapText="1"/>
    </xf>
    <xf numFmtId="3" fontId="4" fillId="0" borderId="0" xfId="0" applyNumberFormat="1" applyFont="1" applyFill="1" applyAlignment="1">
      <alignment vertical="center"/>
    </xf>
    <xf numFmtId="0" fontId="64" fillId="0" borderId="29" xfId="0" applyFont="1" applyFill="1" applyBorder="1" applyAlignment="1">
      <alignment horizontal="center" vertical="center" wrapText="1"/>
    </xf>
    <xf numFmtId="49" fontId="64" fillId="0" borderId="29" xfId="0" applyNumberFormat="1" applyFont="1" applyFill="1" applyBorder="1" applyAlignment="1">
      <alignment vertical="center" wrapText="1"/>
    </xf>
    <xf numFmtId="3" fontId="4" fillId="0" borderId="23" xfId="0" applyNumberFormat="1" applyFont="1" applyFill="1" applyBorder="1" applyAlignment="1">
      <alignment vertical="center"/>
    </xf>
    <xf numFmtId="9" fontId="4" fillId="0" borderId="23" xfId="399"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165" fontId="4" fillId="0" borderId="0" xfId="0" applyNumberFormat="1" applyFont="1" applyFill="1" applyBorder="1" applyAlignment="1">
      <alignment vertical="center" wrapText="1"/>
    </xf>
    <xf numFmtId="0" fontId="101" fillId="0" borderId="29" xfId="0" applyFont="1" applyFill="1" applyBorder="1" applyAlignment="1">
      <alignment horizontal="center" vertical="center" wrapText="1"/>
    </xf>
    <xf numFmtId="49" fontId="101" fillId="0" borderId="29" xfId="0" applyNumberFormat="1"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10" fillId="0" borderId="29" xfId="0" applyFont="1" applyFill="1" applyBorder="1" applyAlignment="1">
      <alignment horizontal="center" vertical="center"/>
    </xf>
    <xf numFmtId="0" fontId="4" fillId="0" borderId="29" xfId="0" applyFont="1" applyFill="1" applyBorder="1" applyAlignment="1">
      <alignment vertical="center" wrapText="1"/>
    </xf>
    <xf numFmtId="0" fontId="7" fillId="0" borderId="0" xfId="0" applyFont="1" applyFill="1" applyAlignment="1">
      <alignment horizontal="left"/>
    </xf>
    <xf numFmtId="0" fontId="33" fillId="0" borderId="0" xfId="0" applyFont="1" applyFill="1" applyAlignment="1">
      <alignment/>
    </xf>
    <xf numFmtId="0" fontId="33" fillId="0" borderId="0" xfId="0" applyFont="1" applyFill="1" applyAlignment="1" quotePrefix="1">
      <alignment horizontal="left"/>
    </xf>
    <xf numFmtId="0" fontId="33" fillId="0" borderId="0" xfId="0" applyFont="1" applyFill="1" applyAlignment="1">
      <alignment wrapText="1"/>
    </xf>
    <xf numFmtId="0" fontId="33" fillId="0" borderId="0" xfId="0" applyFont="1" applyFill="1" applyBorder="1" applyAlignment="1" quotePrefix="1">
      <alignment/>
    </xf>
    <xf numFmtId="0" fontId="33" fillId="0" borderId="0" xfId="328" applyFont="1" applyFill="1">
      <alignment/>
      <protection/>
    </xf>
    <xf numFmtId="0" fontId="5" fillId="0" borderId="0" xfId="328" applyFont="1" applyFill="1">
      <alignment/>
      <protection/>
    </xf>
    <xf numFmtId="0" fontId="11" fillId="0" borderId="0" xfId="0" applyFont="1" applyFill="1" applyAlignment="1" quotePrefix="1">
      <alignment horizontal="left"/>
    </xf>
    <xf numFmtId="0" fontId="102" fillId="0" borderId="0" xfId="0" applyFont="1" applyAlignment="1">
      <alignment/>
    </xf>
    <xf numFmtId="0" fontId="10" fillId="0" borderId="30" xfId="0" applyFont="1" applyFill="1" applyBorder="1" applyAlignment="1">
      <alignment horizontal="center" vertical="center"/>
    </xf>
    <xf numFmtId="0" fontId="10" fillId="0" borderId="30" xfId="0" applyFont="1" applyFill="1" applyBorder="1" applyAlignment="1">
      <alignment vertical="center" wrapText="1"/>
    </xf>
    <xf numFmtId="3" fontId="10" fillId="0" borderId="30" xfId="0" applyNumberFormat="1" applyFont="1" applyFill="1" applyBorder="1" applyAlignment="1">
      <alignment vertical="center"/>
    </xf>
    <xf numFmtId="9" fontId="10" fillId="0" borderId="30" xfId="399" applyFont="1" applyFill="1" applyBorder="1" applyAlignment="1">
      <alignment horizontal="center" vertical="center"/>
    </xf>
    <xf numFmtId="0" fontId="93" fillId="0" borderId="0" xfId="0" applyFont="1" applyAlignment="1">
      <alignment horizontal="right" vertical="center"/>
    </xf>
    <xf numFmtId="0" fontId="0" fillId="0" borderId="0" xfId="0" applyAlignment="1">
      <alignment horizontal="center"/>
    </xf>
    <xf numFmtId="0" fontId="172" fillId="0" borderId="0" xfId="0" applyFont="1" applyAlignment="1">
      <alignment/>
    </xf>
    <xf numFmtId="0" fontId="94" fillId="0" borderId="1" xfId="0" applyFont="1" applyBorder="1" applyAlignment="1">
      <alignment horizontal="center" vertical="center" wrapText="1"/>
    </xf>
    <xf numFmtId="0" fontId="104" fillId="0" borderId="1" xfId="0" applyFont="1" applyBorder="1" applyAlignment="1">
      <alignment horizontal="center" vertical="center" wrapText="1"/>
    </xf>
    <xf numFmtId="0" fontId="104" fillId="0" borderId="1" xfId="0" applyFont="1" applyBorder="1" applyAlignment="1">
      <alignment vertical="center" wrapText="1"/>
    </xf>
    <xf numFmtId="3" fontId="94" fillId="0" borderId="1" xfId="0" applyNumberFormat="1" applyFont="1" applyBorder="1" applyAlignment="1">
      <alignment horizontal="right" vertical="center" wrapText="1"/>
    </xf>
    <xf numFmtId="0" fontId="94" fillId="0" borderId="0" xfId="0" applyFont="1" applyAlignment="1">
      <alignment/>
    </xf>
    <xf numFmtId="0" fontId="94" fillId="0" borderId="1" xfId="0" applyFont="1" applyBorder="1" applyAlignment="1">
      <alignment vertical="center" wrapText="1"/>
    </xf>
    <xf numFmtId="0" fontId="103" fillId="0" borderId="1" xfId="0" applyFont="1" applyBorder="1" applyAlignment="1">
      <alignment horizontal="center" vertical="center" wrapText="1"/>
    </xf>
    <xf numFmtId="0" fontId="103" fillId="0" borderId="1" xfId="0" applyFont="1" applyBorder="1" applyAlignment="1">
      <alignment vertical="center" wrapText="1"/>
    </xf>
    <xf numFmtId="3" fontId="103" fillId="0" borderId="1" xfId="0" applyNumberFormat="1" applyFont="1" applyBorder="1" applyAlignment="1">
      <alignment horizontal="right" vertical="center" wrapText="1"/>
    </xf>
    <xf numFmtId="3" fontId="172" fillId="0" borderId="0" xfId="0" applyNumberFormat="1" applyFont="1" applyAlignment="1">
      <alignment/>
    </xf>
    <xf numFmtId="0" fontId="94" fillId="0" borderId="1" xfId="0" applyFont="1" applyFill="1" applyBorder="1" applyAlignment="1">
      <alignment horizontal="center" vertical="center" wrapText="1"/>
    </xf>
    <xf numFmtId="0" fontId="94" fillId="0" borderId="1" xfId="0" applyFont="1" applyFill="1" applyBorder="1" applyAlignment="1">
      <alignment vertical="center" wrapText="1"/>
    </xf>
    <xf numFmtId="0" fontId="31" fillId="0" borderId="0" xfId="0" applyFont="1" applyAlignment="1">
      <alignment vertical="center"/>
    </xf>
    <xf numFmtId="0" fontId="171" fillId="0" borderId="0" xfId="0" applyFont="1" applyAlignment="1">
      <alignment horizontal="center" vertical="center" wrapText="1"/>
    </xf>
    <xf numFmtId="0" fontId="171" fillId="0" borderId="0" xfId="0" applyFont="1" applyAlignment="1">
      <alignment vertical="center" wrapText="1"/>
    </xf>
    <xf numFmtId="0" fontId="173" fillId="0" borderId="0" xfId="0" applyFont="1" applyAlignment="1">
      <alignment vertical="center" wrapText="1"/>
    </xf>
    <xf numFmtId="0" fontId="95" fillId="0" borderId="1" xfId="0" applyFont="1" applyBorder="1" applyAlignment="1">
      <alignment horizontal="center" vertical="center" wrapText="1"/>
    </xf>
    <xf numFmtId="0" fontId="105" fillId="0" borderId="33" xfId="0" applyFont="1" applyBorder="1" applyAlignment="1">
      <alignment horizontal="center" vertical="center" wrapText="1"/>
    </xf>
    <xf numFmtId="3" fontId="174" fillId="0" borderId="33" xfId="0" applyNumberFormat="1" applyFont="1" applyBorder="1" applyAlignment="1">
      <alignment vertical="center" wrapText="1"/>
    </xf>
    <xf numFmtId="3" fontId="171" fillId="0" borderId="0" xfId="0" applyNumberFormat="1" applyFont="1" applyAlignment="1">
      <alignment vertical="center" wrapText="1"/>
    </xf>
    <xf numFmtId="3" fontId="171" fillId="0" borderId="33" xfId="0" applyNumberFormat="1" applyFont="1" applyBorder="1" applyAlignment="1">
      <alignment vertical="center" wrapText="1"/>
    </xf>
    <xf numFmtId="0" fontId="95" fillId="0" borderId="33" xfId="0" applyFont="1" applyBorder="1" applyAlignment="1">
      <alignment horizontal="center" vertical="center" wrapText="1"/>
    </xf>
    <xf numFmtId="0" fontId="95" fillId="0" borderId="33" xfId="0" applyFont="1" applyBorder="1" applyAlignment="1">
      <alignment horizontal="justify" vertical="center" wrapText="1"/>
    </xf>
    <xf numFmtId="3" fontId="95" fillId="0" borderId="33" xfId="0" applyNumberFormat="1" applyFont="1" applyBorder="1" applyAlignment="1">
      <alignment horizontal="justify" vertical="center" wrapText="1"/>
    </xf>
    <xf numFmtId="0" fontId="171" fillId="0" borderId="33" xfId="0" applyFont="1" applyBorder="1" applyAlignment="1">
      <alignment horizontal="justify" vertical="center" wrapText="1"/>
    </xf>
    <xf numFmtId="3" fontId="171" fillId="0" borderId="33" xfId="0" applyNumberFormat="1" applyFont="1" applyBorder="1" applyAlignment="1">
      <alignment horizontal="justify" vertical="center" wrapText="1"/>
    </xf>
    <xf numFmtId="0" fontId="108" fillId="0" borderId="0" xfId="329" applyFont="1" applyAlignment="1">
      <alignment horizontal="center"/>
      <protection/>
    </xf>
    <xf numFmtId="49" fontId="108" fillId="0" borderId="0" xfId="329" applyNumberFormat="1" applyFont="1" applyAlignment="1">
      <alignment vertical="center" wrapText="1"/>
      <protection/>
    </xf>
    <xf numFmtId="0" fontId="14" fillId="0" borderId="0" xfId="329" applyFont="1" applyAlignment="1">
      <alignment horizontal="centerContinuous"/>
      <protection/>
    </xf>
    <xf numFmtId="0" fontId="14" fillId="0" borderId="0" xfId="329" applyFont="1" applyFill="1" applyAlignment="1">
      <alignment horizontal="centerContinuous"/>
      <protection/>
    </xf>
    <xf numFmtId="0" fontId="13" fillId="0" borderId="0" xfId="329" applyFont="1" applyAlignment="1">
      <alignment horizontal="centerContinuous"/>
      <protection/>
    </xf>
    <xf numFmtId="0" fontId="108" fillId="0" borderId="0" xfId="329" applyFont="1">
      <alignment/>
      <protection/>
    </xf>
    <xf numFmtId="0" fontId="110" fillId="0" borderId="0" xfId="329" applyFont="1">
      <alignment/>
      <protection/>
    </xf>
    <xf numFmtId="0" fontId="14" fillId="0" borderId="0" xfId="329" applyFont="1">
      <alignment/>
      <protection/>
    </xf>
    <xf numFmtId="0" fontId="14" fillId="0" borderId="0" xfId="329" applyFont="1" applyFill="1">
      <alignment/>
      <protection/>
    </xf>
    <xf numFmtId="0" fontId="111" fillId="0" borderId="0" xfId="329" applyFont="1" applyBorder="1" applyAlignment="1">
      <alignment horizontal="center"/>
      <protection/>
    </xf>
    <xf numFmtId="49" fontId="113" fillId="0" borderId="0" xfId="0" applyNumberFormat="1" applyFont="1" applyAlignment="1">
      <alignment/>
    </xf>
    <xf numFmtId="3" fontId="114" fillId="0" borderId="0" xfId="0" applyNumberFormat="1" applyFont="1" applyBorder="1" applyAlignment="1">
      <alignment/>
    </xf>
    <xf numFmtId="49" fontId="108" fillId="0" borderId="0" xfId="0" applyNumberFormat="1" applyFont="1" applyAlignment="1">
      <alignment horizontal="center"/>
    </xf>
    <xf numFmtId="0" fontId="115" fillId="0" borderId="26" xfId="0" applyFont="1" applyBorder="1" applyAlignment="1">
      <alignment horizontal="center" vertical="center"/>
    </xf>
    <xf numFmtId="3" fontId="115" fillId="0" borderId="26"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3" fontId="13" fillId="0" borderId="1" xfId="0" applyNumberFormat="1" applyFont="1" applyFill="1" applyBorder="1" applyAlignment="1">
      <alignment horizontal="center" vertical="center"/>
    </xf>
    <xf numFmtId="3" fontId="115" fillId="0" borderId="0" xfId="0" applyNumberFormat="1" applyFont="1" applyBorder="1" applyAlignment="1">
      <alignment/>
    </xf>
    <xf numFmtId="49" fontId="115" fillId="0" borderId="0" xfId="0" applyNumberFormat="1" applyFont="1" applyAlignment="1">
      <alignment/>
    </xf>
    <xf numFmtId="0" fontId="115" fillId="0" borderId="0" xfId="0" applyFont="1" applyBorder="1" applyAlignment="1">
      <alignment/>
    </xf>
    <xf numFmtId="0" fontId="113" fillId="0" borderId="12" xfId="0" applyFont="1" applyBorder="1" applyAlignment="1">
      <alignment horizontal="center" vertical="center"/>
    </xf>
    <xf numFmtId="3" fontId="112" fillId="0" borderId="12" xfId="0" applyNumberFormat="1" applyFont="1" applyBorder="1" applyAlignment="1">
      <alignment vertical="center" wrapText="1"/>
    </xf>
    <xf numFmtId="3" fontId="13" fillId="0" borderId="12" xfId="0" applyNumberFormat="1" applyFont="1" applyBorder="1" applyAlignment="1">
      <alignment vertical="center"/>
    </xf>
    <xf numFmtId="3" fontId="14" fillId="0" borderId="12" xfId="0" applyNumberFormat="1" applyFont="1" applyFill="1" applyBorder="1" applyAlignment="1">
      <alignment vertical="center"/>
    </xf>
    <xf numFmtId="3" fontId="14" fillId="0" borderId="12" xfId="0" applyNumberFormat="1" applyFont="1" applyBorder="1" applyAlignment="1">
      <alignment vertical="center"/>
    </xf>
    <xf numFmtId="0" fontId="116" fillId="0" borderId="34" xfId="0" applyFont="1" applyBorder="1" applyAlignment="1">
      <alignment/>
    </xf>
    <xf numFmtId="0" fontId="113" fillId="0" borderId="29" xfId="0" applyFont="1" applyBorder="1" applyAlignment="1">
      <alignment horizontal="center" vertical="center"/>
    </xf>
    <xf numFmtId="3" fontId="112" fillId="0" borderId="29" xfId="0" applyNumberFormat="1" applyFont="1" applyBorder="1" applyAlignment="1">
      <alignment vertical="center" wrapText="1"/>
    </xf>
    <xf numFmtId="3" fontId="13" fillId="0" borderId="29" xfId="0" applyNumberFormat="1" applyFont="1" applyBorder="1" applyAlignment="1">
      <alignment vertical="center"/>
    </xf>
    <xf numFmtId="3" fontId="14" fillId="0" borderId="29" xfId="0" applyNumberFormat="1" applyFont="1" applyFill="1" applyBorder="1" applyAlignment="1">
      <alignment vertical="center"/>
    </xf>
    <xf numFmtId="3" fontId="14" fillId="0" borderId="29" xfId="0" applyNumberFormat="1" applyFont="1" applyBorder="1" applyAlignment="1">
      <alignment vertical="center"/>
    </xf>
    <xf numFmtId="165" fontId="14" fillId="0" borderId="29" xfId="143" applyNumberFormat="1" applyFont="1" applyFill="1" applyBorder="1" applyAlignment="1">
      <alignment vertical="center"/>
    </xf>
    <xf numFmtId="165" fontId="14" fillId="0" borderId="29" xfId="143" applyNumberFormat="1" applyFont="1" applyBorder="1" applyAlignment="1">
      <alignment vertical="center"/>
    </xf>
    <xf numFmtId="0" fontId="108" fillId="0" borderId="34" xfId="0" applyFont="1" applyBorder="1" applyAlignment="1">
      <alignment/>
    </xf>
    <xf numFmtId="0" fontId="108" fillId="0" borderId="35" xfId="0" applyFont="1" applyBorder="1" applyAlignment="1">
      <alignment/>
    </xf>
    <xf numFmtId="0" fontId="112" fillId="0" borderId="0" xfId="0" applyFont="1" applyBorder="1" applyAlignment="1">
      <alignment/>
    </xf>
    <xf numFmtId="3" fontId="112" fillId="0" borderId="29" xfId="0" applyNumberFormat="1" applyFont="1" applyFill="1" applyBorder="1" applyAlignment="1">
      <alignment vertical="center" wrapText="1"/>
    </xf>
    <xf numFmtId="3" fontId="13" fillId="0" borderId="29" xfId="0" applyNumberFormat="1" applyFont="1" applyFill="1" applyBorder="1" applyAlignment="1">
      <alignment vertical="center"/>
    </xf>
    <xf numFmtId="3" fontId="115" fillId="0" borderId="0" xfId="0" applyNumberFormat="1" applyFont="1" applyFill="1" applyBorder="1" applyAlignment="1">
      <alignment/>
    </xf>
    <xf numFmtId="0" fontId="108" fillId="0" borderId="0" xfId="0" applyFont="1" applyFill="1" applyBorder="1" applyAlignment="1">
      <alignment/>
    </xf>
    <xf numFmtId="0" fontId="113" fillId="0" borderId="36" xfId="0" applyFont="1" applyBorder="1" applyAlignment="1">
      <alignment/>
    </xf>
    <xf numFmtId="0" fontId="113" fillId="0" borderId="34" xfId="0" applyFont="1" applyBorder="1" applyAlignment="1">
      <alignment/>
    </xf>
    <xf numFmtId="0" fontId="113" fillId="0" borderId="37" xfId="0" applyFont="1" applyBorder="1" applyAlignment="1">
      <alignment/>
    </xf>
    <xf numFmtId="0" fontId="112" fillId="0" borderId="34" xfId="0" applyFont="1" applyBorder="1" applyAlignment="1">
      <alignment/>
    </xf>
    <xf numFmtId="3" fontId="112" fillId="0" borderId="29" xfId="0" applyNumberFormat="1" applyFont="1" applyBorder="1" applyAlignment="1">
      <alignment horizontal="left" vertical="center" wrapText="1"/>
    </xf>
    <xf numFmtId="0" fontId="118" fillId="0" borderId="34" xfId="0" applyFont="1" applyBorder="1" applyAlignment="1">
      <alignment/>
    </xf>
    <xf numFmtId="0" fontId="119" fillId="0" borderId="34" xfId="0" applyFont="1" applyBorder="1" applyAlignment="1">
      <alignment/>
    </xf>
    <xf numFmtId="0" fontId="116" fillId="0" borderId="37" xfId="0" applyFont="1" applyBorder="1" applyAlignment="1">
      <alignment/>
    </xf>
    <xf numFmtId="0" fontId="112" fillId="0" borderId="35" xfId="0" applyFont="1" applyBorder="1" applyAlignment="1">
      <alignment/>
    </xf>
    <xf numFmtId="0" fontId="112" fillId="0" borderId="37" xfId="0" applyFont="1" applyBorder="1" applyAlignment="1">
      <alignment/>
    </xf>
    <xf numFmtId="0" fontId="108" fillId="0" borderId="36" xfId="0" applyFont="1" applyBorder="1" applyAlignment="1">
      <alignment/>
    </xf>
    <xf numFmtId="0" fontId="108" fillId="0" borderId="0" xfId="0" applyFont="1" applyAlignment="1">
      <alignment/>
    </xf>
    <xf numFmtId="0" fontId="117" fillId="0" borderId="34" xfId="0" applyFont="1" applyBorder="1" applyAlignment="1">
      <alignment/>
    </xf>
    <xf numFmtId="49" fontId="112" fillId="0" borderId="30" xfId="0" applyNumberFormat="1" applyFont="1" applyBorder="1" applyAlignment="1">
      <alignment horizontal="left" vertical="center" wrapText="1"/>
    </xf>
    <xf numFmtId="3" fontId="13" fillId="0" borderId="30" xfId="0" applyNumberFormat="1" applyFont="1" applyBorder="1" applyAlignment="1">
      <alignment vertical="center"/>
    </xf>
    <xf numFmtId="165" fontId="14" fillId="0" borderId="30" xfId="143" applyNumberFormat="1" applyFont="1" applyFill="1" applyBorder="1" applyAlignment="1">
      <alignment vertical="center"/>
    </xf>
    <xf numFmtId="165" fontId="14" fillId="0" borderId="30" xfId="143" applyNumberFormat="1" applyFont="1" applyBorder="1" applyAlignment="1">
      <alignment vertical="center"/>
    </xf>
    <xf numFmtId="49" fontId="120" fillId="0" borderId="29" xfId="0" applyNumberFormat="1" applyFont="1" applyBorder="1" applyAlignment="1">
      <alignment horizontal="left"/>
    </xf>
    <xf numFmtId="0" fontId="108" fillId="0" borderId="0" xfId="329" applyFont="1" applyBorder="1" applyAlignment="1">
      <alignment horizontal="center"/>
      <protection/>
    </xf>
    <xf numFmtId="49" fontId="108" fillId="0" borderId="0" xfId="329" applyNumberFormat="1" applyFont="1" applyBorder="1" applyAlignment="1">
      <alignment vertical="center" wrapText="1"/>
      <protection/>
    </xf>
    <xf numFmtId="0" fontId="33" fillId="0" borderId="0" xfId="329" applyFont="1">
      <alignment/>
      <protection/>
    </xf>
    <xf numFmtId="0" fontId="108" fillId="0" borderId="0" xfId="329" applyFont="1" applyAlignment="1">
      <alignment vertical="center" wrapText="1"/>
      <protection/>
    </xf>
    <xf numFmtId="0" fontId="33" fillId="0" borderId="0" xfId="329" applyFont="1" applyAlignment="1">
      <alignment horizontal="center"/>
      <protection/>
    </xf>
    <xf numFmtId="0" fontId="33" fillId="0" borderId="0" xfId="329" applyFont="1" applyAlignment="1">
      <alignment vertical="center" wrapText="1"/>
      <protection/>
    </xf>
    <xf numFmtId="49" fontId="33" fillId="0" borderId="0" xfId="329" applyNumberFormat="1" applyFont="1" applyAlignment="1">
      <alignment vertical="center" wrapText="1"/>
      <protection/>
    </xf>
    <xf numFmtId="0" fontId="5" fillId="0" borderId="0" xfId="343" applyFont="1">
      <alignment/>
      <protection/>
    </xf>
    <xf numFmtId="3" fontId="100" fillId="0" borderId="0" xfId="343" applyNumberFormat="1" applyFont="1" applyAlignment="1">
      <alignment horizontal="center"/>
      <protection/>
    </xf>
    <xf numFmtId="0" fontId="100" fillId="0" borderId="0" xfId="343" applyNumberFormat="1" applyFont="1" applyAlignment="1">
      <alignment horizontal="center"/>
      <protection/>
    </xf>
    <xf numFmtId="0" fontId="5" fillId="0" borderId="0" xfId="0" applyFont="1" applyAlignment="1">
      <alignment/>
    </xf>
    <xf numFmtId="0" fontId="43" fillId="0" borderId="0" xfId="343" applyFont="1">
      <alignment/>
      <protection/>
    </xf>
    <xf numFmtId="0" fontId="43" fillId="0" borderId="0" xfId="343" applyFont="1" applyAlignment="1">
      <alignment vertical="center"/>
      <protection/>
    </xf>
    <xf numFmtId="0" fontId="5" fillId="0" borderId="0" xfId="343" applyFont="1" applyAlignment="1">
      <alignment vertical="center"/>
      <protection/>
    </xf>
    <xf numFmtId="0" fontId="0" fillId="0" borderId="0" xfId="0" applyAlignment="1">
      <alignment vertical="center"/>
    </xf>
    <xf numFmtId="0" fontId="5" fillId="0" borderId="23" xfId="343" applyFont="1" applyBorder="1" applyAlignment="1">
      <alignment vertical="center"/>
      <protection/>
    </xf>
    <xf numFmtId="0" fontId="10" fillId="0" borderId="23" xfId="343" applyFont="1" applyBorder="1" applyAlignment="1">
      <alignment horizontal="center" vertical="center"/>
      <protection/>
    </xf>
    <xf numFmtId="0" fontId="13" fillId="0" borderId="29" xfId="343" applyFont="1" applyBorder="1" applyAlignment="1">
      <alignment vertical="center"/>
      <protection/>
    </xf>
    <xf numFmtId="3" fontId="5" fillId="0" borderId="0" xfId="343" applyNumberFormat="1" applyFont="1" applyAlignment="1">
      <alignment vertical="center"/>
      <protection/>
    </xf>
    <xf numFmtId="2" fontId="5" fillId="0" borderId="0" xfId="343" applyNumberFormat="1" applyFont="1" applyAlignment="1">
      <alignment vertical="center"/>
      <protection/>
    </xf>
    <xf numFmtId="0" fontId="5" fillId="0" borderId="32" xfId="343" applyFont="1" applyBorder="1">
      <alignment/>
      <protection/>
    </xf>
    <xf numFmtId="3" fontId="5" fillId="0" borderId="0" xfId="343" applyNumberFormat="1" applyFont="1">
      <alignment/>
      <protection/>
    </xf>
    <xf numFmtId="0" fontId="4" fillId="0" borderId="0" xfId="343" applyFont="1">
      <alignment/>
      <protection/>
    </xf>
    <xf numFmtId="0" fontId="33" fillId="0" borderId="0" xfId="343" applyFont="1">
      <alignment/>
      <protection/>
    </xf>
    <xf numFmtId="0" fontId="13" fillId="0" borderId="1" xfId="0" applyFont="1" applyBorder="1" applyAlignment="1">
      <alignment horizontal="center" vertical="center" wrapText="1"/>
    </xf>
    <xf numFmtId="3" fontId="9" fillId="0" borderId="0" xfId="343" applyNumberFormat="1" applyFont="1">
      <alignment/>
      <protection/>
    </xf>
    <xf numFmtId="3" fontId="17" fillId="0" borderId="0" xfId="343" applyNumberFormat="1" applyFont="1">
      <alignment/>
      <protection/>
    </xf>
    <xf numFmtId="0" fontId="60" fillId="0" borderId="0" xfId="343" applyFont="1">
      <alignment/>
      <protection/>
    </xf>
    <xf numFmtId="0" fontId="123" fillId="0" borderId="0" xfId="343" applyFont="1">
      <alignment/>
      <protection/>
    </xf>
    <xf numFmtId="0" fontId="123" fillId="0" borderId="0" xfId="0" applyFont="1" applyAlignment="1">
      <alignment/>
    </xf>
    <xf numFmtId="0" fontId="13" fillId="0" borderId="1" xfId="343" applyFont="1" applyBorder="1" applyAlignment="1">
      <alignment horizontal="center" vertical="center" wrapText="1"/>
      <protection/>
    </xf>
    <xf numFmtId="0" fontId="43" fillId="0" borderId="1" xfId="343" applyFont="1" applyBorder="1" applyAlignment="1">
      <alignment horizontal="center" vertical="center" wrapText="1"/>
      <protection/>
    </xf>
    <xf numFmtId="3" fontId="43" fillId="0" borderId="1" xfId="343" applyNumberFormat="1" applyFont="1" applyBorder="1" applyAlignment="1">
      <alignment horizontal="center" vertical="center" wrapText="1"/>
      <protection/>
    </xf>
    <xf numFmtId="0" fontId="33" fillId="0" borderId="0" xfId="343" applyFont="1" applyAlignment="1">
      <alignment horizontal="center"/>
      <protection/>
    </xf>
    <xf numFmtId="0" fontId="10" fillId="0" borderId="29" xfId="343" applyNumberFormat="1" applyFont="1" applyBorder="1" applyAlignment="1">
      <alignment horizontal="center" vertical="center"/>
      <protection/>
    </xf>
    <xf numFmtId="3" fontId="10" fillId="0" borderId="29" xfId="343" applyNumberFormat="1" applyFont="1" applyBorder="1" applyAlignment="1">
      <alignment vertical="center"/>
      <protection/>
    </xf>
    <xf numFmtId="3" fontId="17" fillId="0" borderId="0" xfId="343" applyNumberFormat="1" applyFont="1" applyAlignment="1">
      <alignment vertical="center"/>
      <protection/>
    </xf>
    <xf numFmtId="0" fontId="17" fillId="0" borderId="0" xfId="343" applyFont="1" applyAlignment="1">
      <alignment vertical="center"/>
      <protection/>
    </xf>
    <xf numFmtId="0" fontId="171" fillId="0" borderId="0" xfId="0" applyFont="1" applyAlignment="1">
      <alignment vertical="center"/>
    </xf>
    <xf numFmtId="0" fontId="4" fillId="0" borderId="29" xfId="343" applyFont="1" applyBorder="1" applyAlignment="1">
      <alignment horizontal="center"/>
      <protection/>
    </xf>
    <xf numFmtId="0" fontId="4" fillId="0" borderId="29" xfId="343" applyNumberFormat="1" applyFont="1" applyBorder="1">
      <alignment/>
      <protection/>
    </xf>
    <xf numFmtId="3" fontId="10" fillId="0" borderId="29" xfId="343" applyNumberFormat="1" applyFont="1" applyBorder="1">
      <alignment/>
      <protection/>
    </xf>
    <xf numFmtId="3" fontId="4" fillId="0" borderId="29" xfId="343" applyNumberFormat="1" applyFont="1" applyBorder="1">
      <alignment/>
      <protection/>
    </xf>
    <xf numFmtId="0" fontId="17" fillId="0" borderId="0" xfId="343" applyFont="1">
      <alignment/>
      <protection/>
    </xf>
    <xf numFmtId="0" fontId="13" fillId="0" borderId="30" xfId="343" applyFont="1" applyBorder="1" applyAlignment="1">
      <alignment horizontal="center" vertical="center" wrapText="1"/>
      <protection/>
    </xf>
    <xf numFmtId="0" fontId="43" fillId="0" borderId="30" xfId="343" applyFont="1" applyBorder="1" applyAlignment="1">
      <alignment horizontal="left" vertical="center" wrapText="1"/>
      <protection/>
    </xf>
    <xf numFmtId="3" fontId="17" fillId="0" borderId="30" xfId="343" applyNumberFormat="1" applyFont="1" applyBorder="1">
      <alignment/>
      <protection/>
    </xf>
    <xf numFmtId="0" fontId="125" fillId="0" borderId="26" xfId="0" applyFont="1" applyBorder="1" applyAlignment="1">
      <alignment horizontal="center" vertical="center" wrapText="1"/>
    </xf>
    <xf numFmtId="3" fontId="102" fillId="0" borderId="26" xfId="0" applyNumberFormat="1" applyFont="1" applyBorder="1" applyAlignment="1">
      <alignment vertical="center" wrapText="1"/>
    </xf>
    <xf numFmtId="3" fontId="171" fillId="0" borderId="0" xfId="0" applyNumberFormat="1" applyFont="1" applyAlignment="1">
      <alignment vertical="center"/>
    </xf>
    <xf numFmtId="0" fontId="95" fillId="0" borderId="29" xfId="0" applyFont="1" applyBorder="1" applyAlignment="1">
      <alignment horizontal="center" vertical="center" wrapText="1"/>
    </xf>
    <xf numFmtId="3" fontId="95" fillId="0" borderId="29" xfId="0" applyNumberFormat="1" applyFont="1" applyBorder="1" applyAlignment="1">
      <alignment horizontal="right" vertical="center" wrapText="1"/>
    </xf>
    <xf numFmtId="0" fontId="95" fillId="0" borderId="30" xfId="0" applyFont="1" applyBorder="1" applyAlignment="1">
      <alignment horizontal="center" vertical="center" wrapText="1"/>
    </xf>
    <xf numFmtId="3" fontId="95" fillId="0" borderId="30" xfId="0" applyNumberFormat="1" applyFont="1" applyBorder="1" applyAlignment="1">
      <alignment horizontal="right" vertical="center" wrapText="1"/>
    </xf>
    <xf numFmtId="0" fontId="125" fillId="0" borderId="0" xfId="0" applyFont="1" applyAlignment="1">
      <alignment vertical="center"/>
    </xf>
    <xf numFmtId="0" fontId="166" fillId="0" borderId="0" xfId="0" applyFont="1" applyAlignment="1">
      <alignment horizontal="center" vertical="center" wrapText="1"/>
    </xf>
    <xf numFmtId="0" fontId="166" fillId="0" borderId="0" xfId="0" applyFont="1" applyAlignment="1">
      <alignment vertical="center" wrapText="1"/>
    </xf>
    <xf numFmtId="0" fontId="166" fillId="0" borderId="0" xfId="0" applyNumberFormat="1" applyFont="1" applyAlignment="1">
      <alignment horizontal="center" vertical="center" wrapText="1"/>
    </xf>
    <xf numFmtId="0" fontId="125" fillId="0" borderId="1" xfId="0" applyFont="1" applyBorder="1" applyAlignment="1">
      <alignment horizontal="center" vertical="center" wrapText="1"/>
    </xf>
    <xf numFmtId="0" fontId="125" fillId="0" borderId="1" xfId="0" applyNumberFormat="1" applyFont="1" applyBorder="1" applyAlignment="1">
      <alignment horizontal="center" vertical="center" wrapText="1"/>
    </xf>
    <xf numFmtId="0" fontId="175" fillId="0" borderId="0" xfId="0" applyFont="1" applyAlignment="1">
      <alignment vertical="center" wrapText="1"/>
    </xf>
    <xf numFmtId="0" fontId="125" fillId="0" borderId="38" xfId="0" applyFont="1" applyBorder="1" applyAlignment="1">
      <alignment horizontal="center" vertical="center" wrapText="1"/>
    </xf>
    <xf numFmtId="0" fontId="125" fillId="0" borderId="38" xfId="0" applyNumberFormat="1" applyFont="1" applyBorder="1" applyAlignment="1">
      <alignment horizontal="center" vertical="center" wrapText="1"/>
    </xf>
    <xf numFmtId="3" fontId="125" fillId="0" borderId="38" xfId="0" applyNumberFormat="1" applyFont="1" applyBorder="1" applyAlignment="1">
      <alignment horizontal="center" vertical="center" wrapText="1"/>
    </xf>
    <xf numFmtId="43" fontId="125" fillId="0" borderId="38" xfId="0" applyNumberFormat="1" applyFont="1" applyBorder="1" applyAlignment="1">
      <alignment horizontal="center" vertical="center" wrapText="1"/>
    </xf>
    <xf numFmtId="0" fontId="104" fillId="0" borderId="33" xfId="0" applyFont="1" applyBorder="1" applyAlignment="1">
      <alignment horizontal="center" vertical="center" wrapText="1"/>
    </xf>
    <xf numFmtId="0" fontId="104" fillId="0" borderId="33" xfId="0" applyNumberFormat="1" applyFont="1" applyBorder="1" applyAlignment="1">
      <alignment horizontal="center" vertical="center" wrapText="1"/>
    </xf>
    <xf numFmtId="3" fontId="176" fillId="0" borderId="33" xfId="0" applyNumberFormat="1" applyFont="1" applyBorder="1" applyAlignment="1">
      <alignment horizontal="right" vertical="center" wrapText="1"/>
    </xf>
    <xf numFmtId="3" fontId="175" fillId="0" borderId="0" xfId="0" applyNumberFormat="1" applyFont="1" applyAlignment="1">
      <alignment vertical="center" wrapText="1"/>
    </xf>
    <xf numFmtId="0" fontId="175" fillId="0" borderId="33" xfId="0" applyFont="1" applyBorder="1" applyAlignment="1">
      <alignment vertical="center" wrapText="1"/>
    </xf>
    <xf numFmtId="0" fontId="175" fillId="0" borderId="33" xfId="0" applyFont="1" applyBorder="1" applyAlignment="1">
      <alignment horizontal="center" vertical="center" wrapText="1"/>
    </xf>
    <xf numFmtId="0" fontId="175" fillId="0" borderId="33" xfId="0" applyNumberFormat="1" applyFont="1" applyBorder="1" applyAlignment="1">
      <alignment horizontal="center" vertical="center" wrapText="1"/>
    </xf>
    <xf numFmtId="0" fontId="176" fillId="0" borderId="33" xfId="0" applyFont="1" applyBorder="1" applyAlignment="1">
      <alignment horizontal="center" vertical="center" wrapText="1"/>
    </xf>
    <xf numFmtId="3" fontId="176" fillId="0" borderId="33" xfId="0" applyNumberFormat="1" applyFont="1" applyBorder="1" applyAlignment="1">
      <alignment horizontal="justify" vertical="center" wrapText="1"/>
    </xf>
    <xf numFmtId="3" fontId="176" fillId="0" borderId="33" xfId="0" applyNumberFormat="1" applyFont="1" applyBorder="1" applyAlignment="1">
      <alignment horizontal="center" vertical="center" wrapText="1"/>
    </xf>
    <xf numFmtId="0" fontId="176" fillId="0" borderId="33" xfId="0" applyNumberFormat="1" applyFont="1" applyBorder="1" applyAlignment="1">
      <alignment horizontal="center" vertical="center" wrapText="1"/>
    </xf>
    <xf numFmtId="0" fontId="176" fillId="0" borderId="0" xfId="0" applyFont="1" applyAlignment="1">
      <alignment vertical="center" wrapText="1"/>
    </xf>
    <xf numFmtId="0" fontId="177" fillId="0" borderId="33" xfId="0" applyFont="1" applyBorder="1" applyAlignment="1">
      <alignment horizontal="center" vertical="center" wrapText="1"/>
    </xf>
    <xf numFmtId="3" fontId="177" fillId="0" borderId="33" xfId="0" applyNumberFormat="1" applyFont="1" applyBorder="1" applyAlignment="1">
      <alignment horizontal="justify" vertical="center" wrapText="1"/>
    </xf>
    <xf numFmtId="3" fontId="177" fillId="0" borderId="33" xfId="0" applyNumberFormat="1" applyFont="1" applyBorder="1" applyAlignment="1">
      <alignment horizontal="center" vertical="center" wrapText="1"/>
    </xf>
    <xf numFmtId="0" fontId="177" fillId="0" borderId="33" xfId="0" applyNumberFormat="1" applyFont="1" applyBorder="1" applyAlignment="1">
      <alignment horizontal="center" vertical="center" wrapText="1"/>
    </xf>
    <xf numFmtId="3" fontId="177" fillId="0" borderId="33" xfId="0" applyNumberFormat="1" applyFont="1" applyBorder="1" applyAlignment="1">
      <alignment horizontal="right" vertical="center" wrapText="1"/>
    </xf>
    <xf numFmtId="0" fontId="177" fillId="0" borderId="0" xfId="0" applyFont="1" applyAlignment="1">
      <alignment vertical="center" wrapText="1"/>
    </xf>
    <xf numFmtId="3" fontId="177" fillId="0" borderId="0" xfId="0" applyNumberFormat="1" applyFont="1" applyAlignment="1">
      <alignment vertical="center" wrapText="1"/>
    </xf>
    <xf numFmtId="3" fontId="175" fillId="0" borderId="33" xfId="0" applyNumberFormat="1" applyFont="1" applyBorder="1" applyAlignment="1">
      <alignment horizontal="justify" vertical="center" wrapText="1"/>
    </xf>
    <xf numFmtId="3" fontId="175" fillId="0" borderId="33" xfId="0" applyNumberFormat="1" applyFont="1" applyBorder="1" applyAlignment="1">
      <alignment horizontal="center" vertical="center" wrapText="1"/>
    </xf>
    <xf numFmtId="3" fontId="175" fillId="0" borderId="33" xfId="0" applyNumberFormat="1" applyFont="1" applyBorder="1" applyAlignment="1">
      <alignment horizontal="right" vertical="center" wrapText="1"/>
    </xf>
    <xf numFmtId="218" fontId="14" fillId="0" borderId="33" xfId="360" applyNumberFormat="1" applyFont="1" applyFill="1" applyBorder="1" applyAlignment="1">
      <alignment vertical="center" wrapText="1"/>
      <protection/>
    </xf>
    <xf numFmtId="3" fontId="14" fillId="0" borderId="33" xfId="360" applyNumberFormat="1" applyFont="1" applyFill="1" applyBorder="1" applyAlignment="1">
      <alignment vertical="center" wrapText="1"/>
      <protection/>
    </xf>
    <xf numFmtId="0" fontId="14" fillId="0" borderId="33" xfId="360" applyNumberFormat="1" applyFont="1" applyFill="1" applyBorder="1" applyAlignment="1">
      <alignment horizontal="center" vertical="center" wrapText="1"/>
      <protection/>
    </xf>
    <xf numFmtId="1" fontId="175" fillId="0" borderId="33" xfId="0" applyNumberFormat="1" applyFont="1" applyBorder="1" applyAlignment="1">
      <alignment horizontal="center" vertical="center" wrapText="1"/>
    </xf>
    <xf numFmtId="3" fontId="14" fillId="31" borderId="33" xfId="0" applyNumberFormat="1" applyFont="1" applyFill="1" applyBorder="1" applyAlignment="1">
      <alignment horizontal="right" vertical="center" wrapText="1"/>
    </xf>
    <xf numFmtId="0" fontId="177" fillId="0" borderId="33" xfId="0" applyFont="1" applyBorder="1" applyAlignment="1">
      <alignment horizontal="justify" vertical="center" wrapText="1"/>
    </xf>
    <xf numFmtId="0" fontId="14" fillId="0" borderId="39" xfId="0" applyFont="1" applyBorder="1" applyAlignment="1">
      <alignment horizontal="center" vertical="center" wrapText="1"/>
    </xf>
    <xf numFmtId="0" fontId="14" fillId="0" borderId="39" xfId="0" applyFont="1" applyBorder="1" applyAlignment="1">
      <alignment horizontal="justify" vertical="center" wrapText="1"/>
    </xf>
    <xf numFmtId="0" fontId="14" fillId="0" borderId="39" xfId="0" applyNumberFormat="1" applyFont="1" applyBorder="1" applyAlignment="1">
      <alignment horizontal="center" vertical="center" wrapText="1"/>
    </xf>
    <xf numFmtId="3" fontId="14" fillId="0" borderId="39" xfId="0" applyNumberFormat="1" applyFont="1" applyBorder="1" applyAlignment="1">
      <alignment horizontal="right" vertical="center" wrapText="1"/>
    </xf>
    <xf numFmtId="0" fontId="14" fillId="0" borderId="0" xfId="0" applyFont="1" applyAlignment="1">
      <alignment vertical="center" wrapText="1"/>
    </xf>
    <xf numFmtId="0" fontId="175" fillId="0" borderId="40" xfId="0" applyFont="1" applyBorder="1" applyAlignment="1">
      <alignment horizontal="center" vertical="center" wrapText="1"/>
    </xf>
    <xf numFmtId="0" fontId="175" fillId="0" borderId="40" xfId="0" applyFont="1" applyBorder="1" applyAlignment="1">
      <alignment horizontal="justify" vertical="center" wrapText="1"/>
    </xf>
    <xf numFmtId="0" fontId="175" fillId="0" borderId="40" xfId="0" applyNumberFormat="1" applyFont="1" applyBorder="1" applyAlignment="1">
      <alignment horizontal="center" vertical="center" wrapText="1"/>
    </xf>
    <xf numFmtId="3" fontId="175" fillId="0" borderId="40" xfId="0" applyNumberFormat="1" applyFont="1" applyBorder="1" applyAlignment="1">
      <alignment horizontal="right" vertical="center" wrapText="1"/>
    </xf>
    <xf numFmtId="3" fontId="166" fillId="0" borderId="0" xfId="0" applyNumberFormat="1" applyFont="1" applyAlignment="1">
      <alignment horizontal="right" vertical="center" wrapText="1"/>
    </xf>
    <xf numFmtId="0" fontId="127" fillId="0" borderId="0" xfId="327" applyFont="1">
      <alignment/>
      <protection/>
    </xf>
    <xf numFmtId="0" fontId="128" fillId="0" borderId="0" xfId="327" applyFont="1">
      <alignment/>
      <protection/>
    </xf>
    <xf numFmtId="0" fontId="19" fillId="0" borderId="0" xfId="327">
      <alignment/>
      <protection/>
    </xf>
    <xf numFmtId="0" fontId="96" fillId="0" borderId="0" xfId="327" applyFont="1" applyAlignment="1">
      <alignment vertical="center"/>
      <protection/>
    </xf>
    <xf numFmtId="0" fontId="129" fillId="0" borderId="0" xfId="327" applyFont="1" applyAlignment="1">
      <alignment horizontal="center"/>
      <protection/>
    </xf>
    <xf numFmtId="0" fontId="128" fillId="0" borderId="41" xfId="327" applyFont="1" applyBorder="1" applyAlignment="1">
      <alignment horizontal="center" vertical="center" wrapText="1"/>
      <protection/>
    </xf>
    <xf numFmtId="0" fontId="128" fillId="0" borderId="41" xfId="327" applyFont="1" applyBorder="1" applyAlignment="1">
      <alignment horizontal="center" wrapText="1"/>
      <protection/>
    </xf>
    <xf numFmtId="0" fontId="128" fillId="0" borderId="42" xfId="327" applyFont="1" applyBorder="1" applyAlignment="1">
      <alignment horizontal="center" wrapText="1"/>
      <protection/>
    </xf>
    <xf numFmtId="0" fontId="124" fillId="0" borderId="43" xfId="327" applyFont="1" applyBorder="1" applyAlignment="1">
      <alignment horizontal="center" vertical="center" wrapText="1"/>
      <protection/>
    </xf>
    <xf numFmtId="0" fontId="124" fillId="0" borderId="44" xfId="327" applyFont="1" applyBorder="1" applyAlignment="1">
      <alignment horizontal="center" vertical="center" wrapText="1"/>
      <protection/>
    </xf>
    <xf numFmtId="3" fontId="124" fillId="0" borderId="45" xfId="327" applyNumberFormat="1" applyFont="1" applyBorder="1" applyAlignment="1">
      <alignment horizontal="right" vertical="center" wrapText="1"/>
      <protection/>
    </xf>
    <xf numFmtId="0" fontId="124" fillId="0" borderId="46" xfId="327" applyFont="1" applyBorder="1" applyAlignment="1">
      <alignment horizontal="center" vertical="center" wrapText="1"/>
      <protection/>
    </xf>
    <xf numFmtId="0" fontId="124" fillId="0" borderId="47" xfId="327" applyFont="1" applyBorder="1" applyAlignment="1">
      <alignment vertical="center" wrapText="1"/>
      <protection/>
    </xf>
    <xf numFmtId="3" fontId="124" fillId="0" borderId="46" xfId="327" applyNumberFormat="1" applyFont="1" applyBorder="1" applyAlignment="1">
      <alignment horizontal="right" vertical="center" wrapText="1"/>
      <protection/>
    </xf>
    <xf numFmtId="0" fontId="128" fillId="0" borderId="46" xfId="327" applyFont="1" applyBorder="1" applyAlignment="1">
      <alignment horizontal="center" vertical="center" wrapText="1"/>
      <protection/>
    </xf>
    <xf numFmtId="0" fontId="128" fillId="0" borderId="47" xfId="327" applyFont="1" applyBorder="1" applyAlignment="1">
      <alignment vertical="center" wrapText="1"/>
      <protection/>
    </xf>
    <xf numFmtId="3" fontId="128" fillId="0" borderId="46" xfId="327" applyNumberFormat="1" applyFont="1" applyBorder="1" applyAlignment="1">
      <alignment horizontal="right" vertical="center" wrapText="1"/>
      <protection/>
    </xf>
    <xf numFmtId="3" fontId="128" fillId="0" borderId="46" xfId="157" applyNumberFormat="1" applyFont="1" applyBorder="1" applyAlignment="1">
      <alignment horizontal="right" vertical="center" wrapText="1"/>
    </xf>
    <xf numFmtId="0" fontId="14" fillId="0" borderId="0" xfId="327" applyFont="1">
      <alignment/>
      <protection/>
    </xf>
    <xf numFmtId="0" fontId="128" fillId="0" borderId="46" xfId="327" applyFont="1" applyFill="1" applyBorder="1" applyAlignment="1">
      <alignment horizontal="center" vertical="center" wrapText="1"/>
      <protection/>
    </xf>
    <xf numFmtId="3" fontId="128" fillId="0" borderId="46" xfId="327" applyNumberFormat="1" applyFont="1" applyFill="1" applyBorder="1" applyAlignment="1">
      <alignment horizontal="right" vertical="center" wrapText="1"/>
      <protection/>
    </xf>
    <xf numFmtId="3" fontId="128" fillId="0" borderId="46" xfId="157" applyNumberFormat="1" applyFont="1" applyFill="1" applyBorder="1" applyAlignment="1">
      <alignment horizontal="right" vertical="center" wrapText="1"/>
    </xf>
    <xf numFmtId="3" fontId="128" fillId="0" borderId="48" xfId="327" applyNumberFormat="1" applyFont="1" applyBorder="1" applyAlignment="1">
      <alignment vertical="center" wrapText="1"/>
      <protection/>
    </xf>
    <xf numFmtId="0" fontId="20" fillId="0" borderId="0" xfId="327" applyFont="1">
      <alignment/>
      <protection/>
    </xf>
    <xf numFmtId="0" fontId="124" fillId="0" borderId="49" xfId="327" applyFont="1" applyBorder="1" applyAlignment="1">
      <alignment horizontal="center" vertical="center" wrapText="1"/>
      <protection/>
    </xf>
    <xf numFmtId="0" fontId="124" fillId="0" borderId="50" xfId="327" applyFont="1" applyBorder="1" applyAlignment="1">
      <alignment vertical="center" wrapText="1"/>
      <protection/>
    </xf>
    <xf numFmtId="3" fontId="124" fillId="0" borderId="49" xfId="327" applyNumberFormat="1" applyFont="1" applyBorder="1" applyAlignment="1">
      <alignment horizontal="right" vertical="center" wrapText="1"/>
      <protection/>
    </xf>
    <xf numFmtId="0" fontId="103" fillId="0" borderId="0" xfId="327" applyFont="1">
      <alignment/>
      <protection/>
    </xf>
    <xf numFmtId="0" fontId="3" fillId="0" borderId="0" xfId="327" applyFont="1">
      <alignment/>
      <protection/>
    </xf>
    <xf numFmtId="0" fontId="126" fillId="0" borderId="0" xfId="327" applyFont="1" applyAlignment="1">
      <alignment/>
      <protection/>
    </xf>
    <xf numFmtId="0" fontId="5" fillId="0" borderId="0" xfId="327" applyFont="1">
      <alignment/>
      <protection/>
    </xf>
    <xf numFmtId="0" fontId="94" fillId="0" borderId="0" xfId="327" applyFont="1" applyAlignment="1">
      <alignment/>
      <protection/>
    </xf>
    <xf numFmtId="0" fontId="96" fillId="0" borderId="0" xfId="327" applyFont="1" applyAlignment="1">
      <alignment horizontal="right"/>
      <protection/>
    </xf>
    <xf numFmtId="0" fontId="103" fillId="0" borderId="41" xfId="327" applyFont="1" applyBorder="1" applyAlignment="1">
      <alignment horizontal="center" vertical="center" wrapText="1"/>
      <protection/>
    </xf>
    <xf numFmtId="0" fontId="103" fillId="0" borderId="41" xfId="327" applyFont="1" applyBorder="1" applyAlignment="1">
      <alignment horizontal="center" wrapText="1"/>
      <protection/>
    </xf>
    <xf numFmtId="0" fontId="64" fillId="0" borderId="41" xfId="327" applyFont="1" applyBorder="1" applyAlignment="1">
      <alignment horizontal="center" vertical="center" wrapText="1"/>
      <protection/>
    </xf>
    <xf numFmtId="0" fontId="4" fillId="0" borderId="0" xfId="327" applyFont="1" applyAlignment="1">
      <alignment vertical="center"/>
      <protection/>
    </xf>
    <xf numFmtId="0" fontId="103" fillId="0" borderId="49" xfId="327" applyFont="1" applyBorder="1" applyAlignment="1">
      <alignment horizontal="center" wrapText="1"/>
      <protection/>
    </xf>
    <xf numFmtId="0" fontId="103" fillId="0" borderId="49" xfId="327" applyFont="1" applyBorder="1" applyAlignment="1">
      <alignment wrapText="1"/>
      <protection/>
    </xf>
    <xf numFmtId="0" fontId="103" fillId="0" borderId="46" xfId="327" applyFont="1" applyBorder="1" applyAlignment="1">
      <alignment horizontal="center" vertical="center" wrapText="1"/>
      <protection/>
    </xf>
    <xf numFmtId="0" fontId="103" fillId="0" borderId="46" xfId="327" applyFont="1" applyBorder="1" applyAlignment="1">
      <alignment vertical="center" wrapText="1"/>
      <protection/>
    </xf>
    <xf numFmtId="3" fontId="103" fillId="0" borderId="46" xfId="327" applyNumberFormat="1" applyFont="1" applyBorder="1" applyAlignment="1">
      <alignment horizontal="right" vertical="center" wrapText="1"/>
      <protection/>
    </xf>
    <xf numFmtId="0" fontId="3" fillId="0" borderId="0" xfId="327" applyFont="1" applyAlignment="1">
      <alignment vertical="center"/>
      <protection/>
    </xf>
    <xf numFmtId="0" fontId="3" fillId="0" borderId="46" xfId="327" applyFont="1" applyBorder="1" applyAlignment="1">
      <alignment horizontal="center" vertical="center" wrapText="1"/>
      <protection/>
    </xf>
    <xf numFmtId="0" fontId="3" fillId="0" borderId="46" xfId="327" applyFont="1" applyBorder="1" applyAlignment="1">
      <alignment vertical="center" wrapText="1"/>
      <protection/>
    </xf>
    <xf numFmtId="3" fontId="3" fillId="0" borderId="46" xfId="327" applyNumberFormat="1" applyFont="1" applyBorder="1" applyAlignment="1">
      <alignment horizontal="right" vertical="center" wrapText="1"/>
      <protection/>
    </xf>
    <xf numFmtId="0" fontId="8" fillId="0" borderId="46" xfId="327" applyFont="1" applyBorder="1" applyAlignment="1">
      <alignment horizontal="center" vertical="center" wrapText="1"/>
      <protection/>
    </xf>
    <xf numFmtId="0" fontId="8" fillId="0" borderId="46" xfId="327" applyFont="1" applyFill="1" applyBorder="1" applyAlignment="1">
      <alignment vertical="center" wrapText="1"/>
      <protection/>
    </xf>
    <xf numFmtId="3" fontId="8" fillId="0" borderId="46" xfId="327" applyNumberFormat="1" applyFont="1" applyBorder="1" applyAlignment="1">
      <alignment horizontal="right" vertical="center" wrapText="1"/>
      <protection/>
    </xf>
    <xf numFmtId="3" fontId="8" fillId="0" borderId="46" xfId="327" applyNumberFormat="1" applyFont="1" applyFill="1" applyBorder="1" applyAlignment="1">
      <alignment horizontal="right" vertical="center"/>
      <protection/>
    </xf>
    <xf numFmtId="0" fontId="8" fillId="0" borderId="0" xfId="327" applyFont="1" applyAlignment="1">
      <alignment vertical="center"/>
      <protection/>
    </xf>
    <xf numFmtId="0" fontId="109" fillId="0" borderId="45" xfId="327" applyFont="1" applyBorder="1" applyAlignment="1">
      <alignment horizontal="center" vertical="center" wrapText="1"/>
      <protection/>
    </xf>
    <xf numFmtId="0" fontId="109" fillId="0" borderId="45" xfId="327" applyFont="1" applyBorder="1" applyAlignment="1">
      <alignment vertical="center" wrapText="1"/>
      <protection/>
    </xf>
    <xf numFmtId="3" fontId="109" fillId="0" borderId="45" xfId="327" applyNumberFormat="1" applyFont="1" applyBorder="1" applyAlignment="1">
      <alignment horizontal="right" vertical="center" wrapText="1"/>
      <protection/>
    </xf>
    <xf numFmtId="0" fontId="109" fillId="0" borderId="43" xfId="327" applyFont="1" applyBorder="1" applyAlignment="1">
      <alignment horizontal="center" vertical="center" wrapText="1"/>
      <protection/>
    </xf>
    <xf numFmtId="0" fontId="109" fillId="0" borderId="0" xfId="327" applyFont="1" applyAlignment="1">
      <alignment vertical="center"/>
      <protection/>
    </xf>
    <xf numFmtId="3" fontId="171" fillId="0" borderId="39" xfId="0" applyNumberFormat="1" applyFont="1" applyBorder="1" applyAlignment="1">
      <alignment horizontal="justify" vertical="center" wrapText="1"/>
    </xf>
    <xf numFmtId="3" fontId="171" fillId="0" borderId="39" xfId="0" applyNumberFormat="1" applyFont="1" applyBorder="1" applyAlignment="1">
      <alignment vertical="center" wrapText="1"/>
    </xf>
    <xf numFmtId="0" fontId="103" fillId="0" borderId="1" xfId="0" applyFont="1" applyBorder="1" applyAlignment="1">
      <alignment vertical="center" wrapText="1"/>
    </xf>
    <xf numFmtId="3" fontId="19" fillId="0" borderId="0" xfId="327" applyNumberFormat="1">
      <alignment/>
      <protection/>
    </xf>
    <xf numFmtId="0" fontId="33" fillId="0" borderId="0" xfId="0" applyFont="1" applyAlignment="1">
      <alignment horizontal="left"/>
    </xf>
    <xf numFmtId="0" fontId="4" fillId="0" borderId="0" xfId="0" applyFont="1" applyAlignment="1">
      <alignment/>
    </xf>
    <xf numFmtId="0" fontId="126" fillId="0" borderId="0" xfId="343" applyFont="1" applyAlignment="1">
      <alignment horizontal="center"/>
      <protection/>
    </xf>
    <xf numFmtId="0" fontId="126" fillId="0" borderId="0" xfId="343" applyFont="1" applyAlignment="1">
      <alignment/>
      <protection/>
    </xf>
    <xf numFmtId="0" fontId="17" fillId="0" borderId="0" xfId="0" applyFont="1" applyBorder="1" applyAlignment="1">
      <alignment horizontal="center"/>
    </xf>
    <xf numFmtId="3" fontId="4" fillId="0" borderId="0" xfId="0" applyNumberFormat="1" applyFont="1" applyAlignment="1">
      <alignment/>
    </xf>
    <xf numFmtId="0" fontId="15" fillId="0" borderId="0" xfId="0" applyFont="1" applyAlignment="1">
      <alignment/>
    </xf>
    <xf numFmtId="0" fontId="17"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9" fontId="9" fillId="0" borderId="20" xfId="0" applyNumberFormat="1" applyFont="1" applyBorder="1" applyAlignment="1">
      <alignment horizontal="center" vertical="center" wrapText="1"/>
    </xf>
    <xf numFmtId="49" fontId="10" fillId="0" borderId="20" xfId="0" applyNumberFormat="1" applyFont="1" applyBorder="1" applyAlignment="1">
      <alignment horizontal="left" vertical="center" wrapText="1"/>
    </xf>
    <xf numFmtId="3" fontId="10" fillId="0" borderId="20" xfId="0" applyNumberFormat="1" applyFont="1" applyBorder="1" applyAlignment="1">
      <alignment horizontal="right"/>
    </xf>
    <xf numFmtId="0" fontId="10" fillId="0" borderId="0" xfId="0" applyFont="1" applyAlignment="1">
      <alignment/>
    </xf>
    <xf numFmtId="49" fontId="9" fillId="0" borderId="12" xfId="0" applyNumberFormat="1" applyFont="1" applyBorder="1" applyAlignment="1">
      <alignment horizontal="center" vertical="center" wrapText="1"/>
    </xf>
    <xf numFmtId="49" fontId="10" fillId="0" borderId="12" xfId="0" applyNumberFormat="1" applyFont="1" applyBorder="1" applyAlignment="1">
      <alignment horizontal="left" vertical="center" wrapText="1"/>
    </xf>
    <xf numFmtId="3" fontId="10" fillId="0" borderId="12" xfId="0" applyNumberFormat="1" applyFont="1" applyBorder="1" applyAlignment="1">
      <alignment horizontal="right" vertical="center"/>
    </xf>
    <xf numFmtId="3" fontId="10" fillId="0" borderId="29" xfId="0" applyNumberFormat="1" applyFont="1" applyBorder="1" applyAlignment="1">
      <alignment horizontal="right" vertical="center"/>
    </xf>
    <xf numFmtId="0" fontId="10" fillId="0" borderId="0" xfId="0" applyFont="1" applyAlignment="1">
      <alignment vertical="center"/>
    </xf>
    <xf numFmtId="49" fontId="9" fillId="0" borderId="29" xfId="0" applyNumberFormat="1" applyFont="1" applyBorder="1" applyAlignment="1">
      <alignment horizontal="center" vertical="center" wrapText="1"/>
    </xf>
    <xf numFmtId="49" fontId="10" fillId="0" borderId="29" xfId="0" applyNumberFormat="1" applyFont="1" applyBorder="1" applyAlignment="1">
      <alignment horizontal="left" vertical="center" wrapText="1"/>
    </xf>
    <xf numFmtId="49" fontId="17" fillId="0" borderId="29" xfId="0" applyNumberFormat="1" applyFont="1" applyBorder="1" applyAlignment="1">
      <alignment horizontal="center" vertical="center" wrapText="1"/>
    </xf>
    <xf numFmtId="49" fontId="4" fillId="0" borderId="29" xfId="0" applyNumberFormat="1" applyFont="1" applyBorder="1" applyAlignment="1">
      <alignment horizontal="left" vertical="center" wrapText="1"/>
    </xf>
    <xf numFmtId="3" fontId="4" fillId="0" borderId="29" xfId="0" applyNumberFormat="1" applyFont="1" applyBorder="1" applyAlignment="1">
      <alignment horizontal="right" vertical="center"/>
    </xf>
    <xf numFmtId="9" fontId="4" fillId="0" borderId="29" xfId="401" applyFont="1" applyBorder="1" applyAlignment="1">
      <alignment horizontal="center" vertical="center"/>
    </xf>
    <xf numFmtId="0" fontId="4" fillId="0" borderId="0" xfId="0" applyFont="1" applyAlignment="1">
      <alignment/>
    </xf>
    <xf numFmtId="49" fontId="105" fillId="0" borderId="29" xfId="0" applyNumberFormat="1" applyFont="1" applyBorder="1" applyAlignment="1">
      <alignment horizontal="center" vertical="center" wrapText="1"/>
    </xf>
    <xf numFmtId="49" fontId="102" fillId="0" borderId="29" xfId="0" applyNumberFormat="1" applyFont="1" applyBorder="1" applyAlignment="1">
      <alignment horizontal="left" vertical="center" wrapText="1"/>
    </xf>
    <xf numFmtId="3" fontId="10" fillId="0" borderId="23" xfId="0" applyNumberFormat="1" applyFont="1" applyBorder="1" applyAlignment="1">
      <alignment horizontal="right" vertical="center"/>
    </xf>
    <xf numFmtId="49" fontId="95" fillId="0" borderId="29" xfId="0" applyNumberFormat="1" applyFont="1" applyBorder="1" applyAlignment="1">
      <alignment horizontal="center" vertical="center" wrapText="1"/>
    </xf>
    <xf numFmtId="49" fontId="64" fillId="0" borderId="29" xfId="0" applyNumberFormat="1" applyFont="1" applyBorder="1" applyAlignment="1">
      <alignment horizontal="left" vertical="center" wrapText="1"/>
    </xf>
    <xf numFmtId="0" fontId="64" fillId="0" borderId="0" xfId="0" applyFont="1" applyAlignment="1">
      <alignment/>
    </xf>
    <xf numFmtId="3" fontId="4" fillId="31" borderId="29" xfId="361" applyNumberFormat="1" applyFont="1" applyFill="1" applyBorder="1" applyAlignment="1">
      <alignment horizontal="right" vertical="center"/>
      <protection/>
    </xf>
    <xf numFmtId="49" fontId="102" fillId="0" borderId="29" xfId="0" applyNumberFormat="1" applyFont="1" applyBorder="1" applyAlignment="1">
      <alignment horizontal="center" vertical="center" wrapText="1"/>
    </xf>
    <xf numFmtId="0" fontId="10" fillId="0" borderId="29" xfId="0" applyFont="1" applyBorder="1" applyAlignment="1">
      <alignment vertical="center"/>
    </xf>
    <xf numFmtId="49" fontId="17" fillId="0" borderId="29" xfId="0" applyNumberFormat="1" applyFont="1" applyBorder="1" applyAlignment="1">
      <alignment horizontal="center" vertical="center" wrapText="1"/>
    </xf>
    <xf numFmtId="49" fontId="4" fillId="0" borderId="29" xfId="0" applyNumberFormat="1" applyFont="1" applyBorder="1" applyAlignment="1">
      <alignment horizontal="left" vertical="center" wrapText="1"/>
    </xf>
    <xf numFmtId="3" fontId="4" fillId="0" borderId="29" xfId="0" applyNumberFormat="1" applyFont="1" applyBorder="1" applyAlignment="1">
      <alignment horizontal="right" vertical="center"/>
    </xf>
    <xf numFmtId="0" fontId="17" fillId="0" borderId="0" xfId="0" applyFont="1" applyAlignment="1">
      <alignment horizontal="center"/>
    </xf>
    <xf numFmtId="9" fontId="4" fillId="0" borderId="0" xfId="401" applyFont="1" applyAlignment="1">
      <alignment horizontal="center"/>
    </xf>
    <xf numFmtId="49" fontId="9" fillId="0" borderId="23" xfId="0" applyNumberFormat="1" applyFont="1" applyBorder="1" applyAlignment="1">
      <alignment horizontal="center" vertical="center" wrapText="1"/>
    </xf>
    <xf numFmtId="49" fontId="10" fillId="0" borderId="23" xfId="0" applyNumberFormat="1" applyFont="1" applyBorder="1" applyAlignment="1">
      <alignment horizontal="left" vertical="center" wrapText="1"/>
    </xf>
    <xf numFmtId="49" fontId="17" fillId="0" borderId="23" xfId="0" applyNumberFormat="1" applyFont="1" applyBorder="1" applyAlignment="1">
      <alignment horizontal="center" vertical="center" wrapText="1"/>
    </xf>
    <xf numFmtId="49" fontId="4" fillId="0" borderId="23" xfId="0" applyNumberFormat="1" applyFont="1" applyBorder="1" applyAlignment="1">
      <alignment horizontal="left" vertical="center" wrapText="1"/>
    </xf>
    <xf numFmtId="3" fontId="4" fillId="0" borderId="23" xfId="0" applyNumberFormat="1" applyFont="1" applyBorder="1" applyAlignment="1">
      <alignment horizontal="right" vertical="center"/>
    </xf>
    <xf numFmtId="49" fontId="17" fillId="0" borderId="30" xfId="0" applyNumberFormat="1" applyFont="1" applyBorder="1" applyAlignment="1">
      <alignment horizontal="center" vertical="center" wrapText="1"/>
    </xf>
    <xf numFmtId="49" fontId="4" fillId="0" borderId="30" xfId="0" applyNumberFormat="1" applyFont="1" applyBorder="1" applyAlignment="1">
      <alignment horizontal="left" vertical="center" wrapText="1"/>
    </xf>
    <xf numFmtId="3" fontId="4" fillId="0" borderId="30" xfId="0" applyNumberFormat="1" applyFont="1" applyBorder="1" applyAlignment="1">
      <alignment horizontal="right" vertical="center"/>
    </xf>
    <xf numFmtId="0" fontId="4" fillId="0" borderId="0" xfId="0" applyFont="1" applyAlignment="1">
      <alignment horizontal="center"/>
    </xf>
    <xf numFmtId="9" fontId="4" fillId="0" borderId="23" xfId="401" applyFont="1" applyBorder="1" applyAlignment="1">
      <alignment horizontal="center" vertical="center"/>
    </xf>
    <xf numFmtId="9" fontId="10" fillId="0" borderId="29" xfId="401" applyFont="1" applyBorder="1" applyAlignment="1">
      <alignment horizontal="center" vertical="center"/>
    </xf>
    <xf numFmtId="9" fontId="4" fillId="0" borderId="30" xfId="401" applyFont="1" applyBorder="1" applyAlignment="1">
      <alignment horizontal="center" vertical="center"/>
    </xf>
    <xf numFmtId="9" fontId="10" fillId="0" borderId="23" xfId="401" applyFont="1" applyBorder="1" applyAlignment="1">
      <alignment horizontal="center"/>
    </xf>
    <xf numFmtId="9" fontId="124" fillId="0" borderId="1" xfId="401" applyFont="1" applyFill="1" applyBorder="1" applyAlignment="1">
      <alignment horizontal="center" vertical="center" wrapText="1"/>
    </xf>
    <xf numFmtId="0" fontId="4" fillId="0" borderId="1" xfId="0" applyFont="1" applyBorder="1" applyAlignment="1">
      <alignment horizontal="center"/>
    </xf>
    <xf numFmtId="0" fontId="10" fillId="0" borderId="23" xfId="0" applyFont="1" applyBorder="1" applyAlignment="1">
      <alignment horizontal="center"/>
    </xf>
    <xf numFmtId="9" fontId="10" fillId="0" borderId="29" xfId="0" applyNumberFormat="1" applyFont="1" applyBorder="1" applyAlignment="1">
      <alignment horizontal="center" vertical="center"/>
    </xf>
    <xf numFmtId="9" fontId="4" fillId="0" borderId="29" xfId="0" applyNumberFormat="1" applyFont="1" applyBorder="1" applyAlignment="1">
      <alignment horizontal="center" vertical="center"/>
    </xf>
    <xf numFmtId="0" fontId="102" fillId="0" borderId="29" xfId="0" applyFont="1" applyBorder="1" applyAlignment="1">
      <alignment horizontal="center"/>
    </xf>
    <xf numFmtId="0" fontId="10" fillId="0" borderId="29" xfId="0" applyFont="1" applyBorder="1" applyAlignment="1">
      <alignment horizontal="center"/>
    </xf>
    <xf numFmtId="0" fontId="10" fillId="0" borderId="0" xfId="0" applyFont="1" applyAlignment="1">
      <alignment horizontal="center"/>
    </xf>
    <xf numFmtId="9" fontId="15" fillId="0" borderId="29" xfId="376" applyNumberFormat="1" applyFont="1" applyFill="1" applyBorder="1" applyAlignment="1">
      <alignment horizontal="center" vertical="center"/>
    </xf>
    <xf numFmtId="9" fontId="16" fillId="0" borderId="29" xfId="376" applyNumberFormat="1" applyFont="1" applyFill="1" applyBorder="1" applyAlignment="1">
      <alignment horizontal="center" vertical="center"/>
    </xf>
    <xf numFmtId="9" fontId="11" fillId="0" borderId="29" xfId="376" applyNumberFormat="1" applyFont="1" applyFill="1" applyBorder="1" applyAlignment="1">
      <alignment horizontal="center" vertical="center"/>
    </xf>
    <xf numFmtId="9" fontId="18" fillId="0" borderId="29" xfId="376" applyNumberFormat="1" applyFont="1" applyFill="1" applyBorder="1" applyAlignment="1">
      <alignment horizontal="center" vertical="center"/>
    </xf>
    <xf numFmtId="9" fontId="4" fillId="0" borderId="29" xfId="376" applyNumberFormat="1" applyFont="1" applyFill="1" applyBorder="1" applyAlignment="1">
      <alignment horizontal="center" vertical="center"/>
    </xf>
    <xf numFmtId="9" fontId="17" fillId="0" borderId="29" xfId="376" applyNumberFormat="1" applyFont="1" applyFill="1" applyBorder="1" applyAlignment="1">
      <alignment horizontal="center" vertical="center"/>
    </xf>
    <xf numFmtId="9" fontId="4" fillId="0" borderId="29" xfId="143"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9" fontId="4" fillId="0" borderId="0" xfId="376" applyNumberFormat="1" applyFont="1" applyFill="1" applyAlignment="1">
      <alignment horizontal="center"/>
    </xf>
    <xf numFmtId="49" fontId="15" fillId="0" borderId="29" xfId="143" applyNumberFormat="1" applyFont="1" applyFill="1" applyBorder="1" applyAlignment="1">
      <alignment vertical="center" wrapText="1"/>
    </xf>
    <xf numFmtId="49" fontId="15" fillId="0" borderId="30" xfId="143" applyNumberFormat="1" applyFont="1" applyFill="1" applyBorder="1" applyAlignment="1">
      <alignment horizontal="left" vertical="center" wrapText="1"/>
    </xf>
    <xf numFmtId="0" fontId="126" fillId="0" borderId="0" xfId="0" applyFont="1" applyAlignment="1">
      <alignment horizontal="center" vertical="center"/>
    </xf>
    <xf numFmtId="0" fontId="166" fillId="0" borderId="0" xfId="0" applyFont="1" applyAlignment="1">
      <alignment/>
    </xf>
    <xf numFmtId="3" fontId="104" fillId="0" borderId="1" xfId="0" applyNumberFormat="1" applyFont="1" applyBorder="1" applyAlignment="1">
      <alignment horizontal="right" vertical="center" wrapText="1"/>
    </xf>
    <xf numFmtId="9" fontId="104" fillId="0" borderId="1" xfId="401" applyFont="1" applyBorder="1" applyAlignment="1">
      <alignment horizontal="center" vertical="center" wrapText="1"/>
    </xf>
    <xf numFmtId="0" fontId="105" fillId="0" borderId="0" xfId="0" applyFont="1" applyAlignment="1">
      <alignment/>
    </xf>
    <xf numFmtId="0" fontId="125" fillId="0" borderId="1" xfId="0" applyFont="1" applyBorder="1" applyAlignment="1">
      <alignment vertical="center" wrapText="1"/>
    </xf>
    <xf numFmtId="3" fontId="125" fillId="0" borderId="1" xfId="0" applyNumberFormat="1" applyFont="1" applyBorder="1" applyAlignment="1">
      <alignment horizontal="right" vertical="center" wrapText="1"/>
    </xf>
    <xf numFmtId="9" fontId="125" fillId="0" borderId="1" xfId="401" applyFont="1" applyBorder="1" applyAlignment="1">
      <alignment horizontal="center" vertical="center" wrapText="1"/>
    </xf>
    <xf numFmtId="3" fontId="171" fillId="0" borderId="0" xfId="0" applyNumberFormat="1" applyFont="1" applyAlignment="1">
      <alignment/>
    </xf>
    <xf numFmtId="0" fontId="104" fillId="0" borderId="1" xfId="0" applyFont="1" applyBorder="1" applyAlignment="1">
      <alignment horizontal="right" vertical="center" wrapText="1"/>
    </xf>
    <xf numFmtId="3" fontId="105" fillId="0" borderId="0" xfId="0" applyNumberFormat="1" applyFont="1" applyAlignment="1">
      <alignment/>
    </xf>
    <xf numFmtId="0" fontId="95" fillId="0" borderId="0" xfId="0" applyFont="1" applyAlignment="1">
      <alignment/>
    </xf>
    <xf numFmtId="3" fontId="104" fillId="0" borderId="1" xfId="0" applyNumberFormat="1" applyFont="1" applyBorder="1" applyAlignment="1">
      <alignment horizontal="center" vertical="center" wrapText="1"/>
    </xf>
    <xf numFmtId="3" fontId="104" fillId="0" borderId="1" xfId="0" applyNumberFormat="1" applyFont="1" applyBorder="1" applyAlignment="1">
      <alignment vertical="center" wrapText="1"/>
    </xf>
    <xf numFmtId="0" fontId="125" fillId="0" borderId="0" xfId="0" applyFont="1" applyAlignment="1">
      <alignment/>
    </xf>
    <xf numFmtId="3" fontId="104" fillId="0" borderId="0" xfId="0" applyNumberFormat="1" applyFont="1" applyBorder="1" applyAlignment="1">
      <alignment horizontal="right" vertical="center" wrapText="1"/>
    </xf>
    <xf numFmtId="3" fontId="0" fillId="0" borderId="0" xfId="0" applyNumberFormat="1" applyAlignment="1">
      <alignment/>
    </xf>
    <xf numFmtId="3" fontId="93" fillId="0" borderId="0" xfId="0" applyNumberFormat="1" applyFont="1" applyAlignment="1">
      <alignment horizontal="right" vertical="center"/>
    </xf>
    <xf numFmtId="3" fontId="126" fillId="0" borderId="0" xfId="0" applyNumberFormat="1" applyFont="1" applyAlignment="1">
      <alignment horizontal="right" vertical="center"/>
    </xf>
    <xf numFmtId="3" fontId="96" fillId="0" borderId="0" xfId="0" applyNumberFormat="1" applyFont="1" applyAlignment="1">
      <alignment horizontal="right" vertical="center"/>
    </xf>
    <xf numFmtId="3" fontId="104" fillId="0" borderId="0" xfId="401" applyNumberFormat="1" applyFont="1" applyBorder="1" applyAlignment="1">
      <alignment horizontal="right" vertical="center" wrapText="1"/>
    </xf>
    <xf numFmtId="3" fontId="125" fillId="0" borderId="0" xfId="401" applyNumberFormat="1" applyFont="1" applyBorder="1" applyAlignment="1">
      <alignment horizontal="right" vertical="center" wrapText="1"/>
    </xf>
    <xf numFmtId="3" fontId="0" fillId="0" borderId="0" xfId="0" applyNumberFormat="1" applyAlignment="1">
      <alignment horizontal="right"/>
    </xf>
    <xf numFmtId="9" fontId="104" fillId="0" borderId="1" xfId="0" applyNumberFormat="1" applyFont="1" applyBorder="1" applyAlignment="1">
      <alignment horizontal="center" vertical="center" wrapText="1"/>
    </xf>
    <xf numFmtId="3" fontId="125" fillId="0" borderId="1" xfId="0" applyNumberFormat="1" applyFont="1" applyBorder="1" applyAlignment="1">
      <alignment vertical="center" wrapText="1"/>
    </xf>
    <xf numFmtId="0" fontId="174" fillId="0" borderId="0" xfId="0" applyFont="1" applyAlignment="1">
      <alignment/>
    </xf>
    <xf numFmtId="0" fontId="171" fillId="0" borderId="1" xfId="0" applyFont="1" applyBorder="1" applyAlignment="1">
      <alignment/>
    </xf>
    <xf numFmtId="0" fontId="130" fillId="0" borderId="31" xfId="0" applyFont="1" applyBorder="1" applyAlignment="1">
      <alignment horizontal="center" vertical="center"/>
    </xf>
    <xf numFmtId="0" fontId="2" fillId="0" borderId="0" xfId="0" applyFont="1" applyAlignment="1">
      <alignment/>
    </xf>
    <xf numFmtId="9" fontId="104" fillId="0" borderId="1" xfId="376" applyFont="1" applyBorder="1" applyAlignment="1">
      <alignment horizontal="center" vertical="center" wrapText="1"/>
    </xf>
    <xf numFmtId="9" fontId="125" fillId="0" borderId="1" xfId="376" applyFont="1" applyBorder="1" applyAlignment="1">
      <alignment horizontal="center" vertical="center" wrapText="1"/>
    </xf>
    <xf numFmtId="3" fontId="93" fillId="0" borderId="1" xfId="0" applyNumberFormat="1" applyFont="1" applyBorder="1" applyAlignment="1">
      <alignment horizontal="right" vertical="center" wrapText="1"/>
    </xf>
    <xf numFmtId="3" fontId="31" fillId="0" borderId="1" xfId="0" applyNumberFormat="1" applyFont="1" applyBorder="1" applyAlignment="1">
      <alignment horizontal="right" vertical="center" wrapText="1"/>
    </xf>
    <xf numFmtId="0" fontId="97" fillId="0" borderId="1" xfId="0" applyFont="1" applyBorder="1" applyAlignment="1">
      <alignment vertical="center" wrapText="1"/>
    </xf>
    <xf numFmtId="3" fontId="93" fillId="0" borderId="1" xfId="0" applyNumberFormat="1" applyFont="1" applyBorder="1" applyAlignment="1">
      <alignment horizontal="right" vertical="center" wrapText="1"/>
    </xf>
    <xf numFmtId="3" fontId="93"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3" fontId="93" fillId="0" borderId="1" xfId="0" applyNumberFormat="1" applyFont="1" applyBorder="1" applyAlignment="1">
      <alignment horizontal="center" vertical="center" wrapText="1"/>
    </xf>
    <xf numFmtId="0" fontId="103" fillId="0" borderId="1" xfId="0" applyFont="1" applyBorder="1" applyAlignment="1">
      <alignment horizontal="center" vertical="center" wrapText="1"/>
    </xf>
    <xf numFmtId="3" fontId="94" fillId="0" borderId="1" xfId="0" applyNumberFormat="1" applyFont="1" applyBorder="1" applyAlignment="1">
      <alignment horizontal="center" vertical="center" wrapText="1"/>
    </xf>
    <xf numFmtId="3" fontId="174" fillId="0" borderId="0" xfId="0" applyNumberFormat="1" applyFont="1" applyAlignment="1">
      <alignment horizontal="center"/>
    </xf>
    <xf numFmtId="9" fontId="0" fillId="0" borderId="0" xfId="0" applyNumberFormat="1" applyAlignment="1">
      <alignment/>
    </xf>
    <xf numFmtId="9" fontId="100" fillId="0" borderId="0" xfId="343" applyNumberFormat="1" applyFont="1" applyAlignment="1">
      <alignment horizontal="center"/>
      <protection/>
    </xf>
    <xf numFmtId="9" fontId="9" fillId="0" borderId="23" xfId="343" applyNumberFormat="1" applyFont="1" applyBorder="1" applyAlignment="1">
      <alignment vertical="center"/>
      <protection/>
    </xf>
    <xf numFmtId="9" fontId="17" fillId="0" borderId="29" xfId="343" applyNumberFormat="1" applyFont="1" applyBorder="1" applyAlignment="1">
      <alignment vertical="center"/>
      <protection/>
    </xf>
    <xf numFmtId="9" fontId="5" fillId="0" borderId="32" xfId="343" applyNumberFormat="1" applyFont="1" applyBorder="1">
      <alignment/>
      <protection/>
    </xf>
    <xf numFmtId="9" fontId="4" fillId="0" borderId="0" xfId="343" applyNumberFormat="1" applyFont="1">
      <alignment/>
      <protection/>
    </xf>
    <xf numFmtId="1" fontId="14" fillId="0" borderId="1" xfId="343" applyNumberFormat="1" applyFont="1" applyBorder="1" applyAlignment="1">
      <alignment vertical="center"/>
      <protection/>
    </xf>
    <xf numFmtId="1" fontId="14" fillId="0" borderId="1" xfId="343" applyNumberFormat="1" applyFont="1" applyBorder="1" applyAlignment="1">
      <alignment horizontal="center" vertical="center"/>
      <protection/>
    </xf>
    <xf numFmtId="1" fontId="43" fillId="0" borderId="0" xfId="343" applyNumberFormat="1" applyFont="1" applyAlignment="1">
      <alignment vertical="center"/>
      <protection/>
    </xf>
    <xf numFmtId="1" fontId="5" fillId="0" borderId="0" xfId="343" applyNumberFormat="1" applyFont="1" applyAlignment="1">
      <alignment vertical="center"/>
      <protection/>
    </xf>
    <xf numFmtId="1" fontId="0" fillId="0" borderId="0" xfId="0" applyNumberFormat="1" applyAlignment="1">
      <alignment vertical="center"/>
    </xf>
    <xf numFmtId="0" fontId="178" fillId="0" borderId="0" xfId="0" applyFont="1" applyAlignment="1">
      <alignment/>
    </xf>
    <xf numFmtId="3" fontId="102" fillId="0" borderId="12" xfId="0" applyNumberFormat="1" applyFont="1" applyBorder="1" applyAlignment="1">
      <alignment vertical="center" wrapText="1"/>
    </xf>
    <xf numFmtId="0" fontId="130" fillId="0" borderId="0" xfId="0" applyFont="1" applyAlignment="1">
      <alignment horizontal="center" vertical="center"/>
    </xf>
    <xf numFmtId="3" fontId="130" fillId="0" borderId="0" xfId="0" applyNumberFormat="1" applyFont="1" applyAlignment="1">
      <alignment horizontal="right" vertical="center"/>
    </xf>
    <xf numFmtId="3" fontId="130" fillId="0" borderId="0" xfId="0" applyNumberFormat="1" applyFont="1" applyBorder="1" applyAlignment="1">
      <alignment horizontal="right" vertical="center"/>
    </xf>
    <xf numFmtId="9" fontId="10" fillId="0" borderId="0" xfId="376" applyNumberFormat="1" applyFont="1" applyFill="1" applyAlignment="1">
      <alignment horizontal="center"/>
    </xf>
    <xf numFmtId="9" fontId="4" fillId="0" borderId="30" xfId="0" applyNumberFormat="1" applyFont="1" applyBorder="1" applyAlignment="1">
      <alignment horizontal="center" vertical="center"/>
    </xf>
    <xf numFmtId="0" fontId="113" fillId="0" borderId="30" xfId="0" applyFont="1" applyBorder="1" applyAlignment="1">
      <alignment horizontal="center" vertical="center"/>
    </xf>
    <xf numFmtId="49" fontId="112" fillId="0" borderId="29" xfId="0" applyNumberFormat="1" applyFont="1" applyBorder="1" applyAlignment="1">
      <alignment horizontal="left" vertical="center" wrapText="1"/>
    </xf>
    <xf numFmtId="0" fontId="9" fillId="0" borderId="29" xfId="343" applyFont="1" applyBorder="1" applyAlignment="1" quotePrefix="1">
      <alignment horizontal="center" vertical="center"/>
      <protection/>
    </xf>
    <xf numFmtId="0" fontId="9" fillId="0" borderId="29" xfId="343" applyNumberFormat="1" applyFont="1" applyBorder="1" applyAlignment="1">
      <alignment horizontal="center" vertical="center"/>
      <protection/>
    </xf>
    <xf numFmtId="3" fontId="171" fillId="0" borderId="40" xfId="0" applyNumberFormat="1" applyFont="1" applyBorder="1" applyAlignment="1">
      <alignment horizontal="justify" vertical="center" wrapText="1"/>
    </xf>
    <xf numFmtId="3" fontId="171" fillId="0" borderId="40" xfId="0" applyNumberFormat="1" applyFont="1" applyBorder="1" applyAlignment="1">
      <alignment vertical="center" wrapText="1"/>
    </xf>
    <xf numFmtId="217" fontId="103" fillId="0" borderId="23" xfId="166" applyNumberFormat="1" applyFont="1" applyFill="1" applyBorder="1" applyAlignment="1">
      <alignment horizontal="left" vertical="center"/>
    </xf>
    <xf numFmtId="217" fontId="103" fillId="0" borderId="29" xfId="166" applyNumberFormat="1" applyFont="1" applyFill="1" applyBorder="1" applyAlignment="1">
      <alignment horizontal="left" vertical="center"/>
    </xf>
    <xf numFmtId="217" fontId="103" fillId="0" borderId="30" xfId="166" applyNumberFormat="1" applyFont="1" applyFill="1" applyBorder="1" applyAlignment="1">
      <alignment horizontal="left" vertical="center"/>
    </xf>
    <xf numFmtId="217" fontId="64" fillId="0" borderId="23" xfId="166" applyNumberFormat="1" applyFont="1" applyFill="1" applyBorder="1" applyAlignment="1">
      <alignment horizontal="right" vertical="center"/>
    </xf>
    <xf numFmtId="217" fontId="64" fillId="0" borderId="30" xfId="166" applyNumberFormat="1" applyFont="1" applyFill="1" applyBorder="1" applyAlignment="1">
      <alignment horizontal="right" vertical="center"/>
    </xf>
    <xf numFmtId="0" fontId="171" fillId="0" borderId="0" xfId="0" applyFont="1" applyAlignment="1">
      <alignment/>
    </xf>
    <xf numFmtId="3" fontId="171" fillId="0" borderId="29" xfId="0" applyNumberFormat="1" applyFont="1" applyBorder="1" applyAlignment="1">
      <alignment vertical="center"/>
    </xf>
    <xf numFmtId="3" fontId="171" fillId="0" borderId="30" xfId="0" applyNumberFormat="1" applyFont="1" applyBorder="1" applyAlignment="1">
      <alignment vertical="center"/>
    </xf>
    <xf numFmtId="0" fontId="102" fillId="0" borderId="0" xfId="0" applyFont="1" applyAlignment="1">
      <alignment horizontal="center" vertical="center"/>
    </xf>
    <xf numFmtId="0" fontId="93" fillId="0" borderId="26" xfId="0" applyFont="1" applyBorder="1" applyAlignment="1">
      <alignment horizontal="center" vertical="center" wrapText="1"/>
    </xf>
    <xf numFmtId="0" fontId="93" fillId="0" borderId="32" xfId="0" applyFont="1" applyBorder="1" applyAlignment="1">
      <alignment horizontal="center" vertical="center" wrapText="1"/>
    </xf>
    <xf numFmtId="0" fontId="94" fillId="0" borderId="0" xfId="0" applyFont="1" applyAlignment="1">
      <alignment horizontal="center" vertical="center"/>
    </xf>
    <xf numFmtId="3" fontId="96" fillId="0" borderId="0" xfId="0" applyNumberFormat="1" applyFont="1" applyAlignment="1">
      <alignment horizontal="center" vertical="center"/>
    </xf>
    <xf numFmtId="0" fontId="96" fillId="0" borderId="0" xfId="0" applyFont="1" applyAlignment="1">
      <alignment horizontal="center" vertical="center"/>
    </xf>
    <xf numFmtId="0" fontId="93" fillId="0" borderId="1"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32" xfId="0" applyFont="1" applyBorder="1" applyAlignment="1">
      <alignment horizontal="center" vertical="center" wrapText="1"/>
    </xf>
    <xf numFmtId="0" fontId="104" fillId="0" borderId="0" xfId="0" applyFont="1" applyAlignment="1">
      <alignment horizontal="center" vertical="center"/>
    </xf>
    <xf numFmtId="0" fontId="104" fillId="0" borderId="1" xfId="0" applyFont="1" applyBorder="1" applyAlignment="1">
      <alignment horizontal="center" vertical="center" wrapText="1"/>
    </xf>
    <xf numFmtId="0" fontId="33" fillId="0" borderId="0" xfId="0" applyFont="1" applyFill="1" applyAlignment="1">
      <alignment horizontal="left"/>
    </xf>
    <xf numFmtId="0" fontId="33" fillId="0" borderId="0" xfId="0" applyFont="1" applyFill="1" applyAlignment="1" quotePrefix="1">
      <alignment horizontal="left"/>
    </xf>
    <xf numFmtId="0" fontId="33" fillId="0" borderId="0" xfId="0" applyFont="1" applyFill="1" applyBorder="1" applyAlignment="1" quotePrefix="1">
      <alignment horizontal="left" wrapText="1"/>
    </xf>
    <xf numFmtId="0" fontId="33" fillId="0" borderId="0" xfId="0" applyFont="1" applyFill="1" applyBorder="1" applyAlignment="1" quotePrefix="1">
      <alignment horizontal="left"/>
    </xf>
    <xf numFmtId="0" fontId="7" fillId="0" borderId="0" xfId="0" applyFont="1" applyFill="1" applyAlignment="1">
      <alignment horizontal="center"/>
    </xf>
    <xf numFmtId="3" fontId="100" fillId="0" borderId="0" xfId="0" applyNumberFormat="1" applyFont="1" applyFill="1" applyAlignment="1">
      <alignment horizontal="center"/>
    </xf>
    <xf numFmtId="0" fontId="7" fillId="0" borderId="2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93" fillId="0" borderId="0" xfId="0" applyFont="1" applyAlignment="1">
      <alignment horizontal="center" vertical="center"/>
    </xf>
    <xf numFmtId="0" fontId="104" fillId="0" borderId="0" xfId="0" applyFont="1" applyAlignment="1">
      <alignment horizontal="center" vertical="center" wrapText="1"/>
    </xf>
    <xf numFmtId="3" fontId="8" fillId="0" borderId="0" xfId="0" applyNumberFormat="1" applyFont="1" applyAlignment="1">
      <alignment horizontal="center" vertical="center"/>
    </xf>
    <xf numFmtId="0" fontId="8" fillId="0" borderId="0" xfId="0" applyFont="1" applyAlignment="1">
      <alignment horizontal="center" vertical="center"/>
    </xf>
    <xf numFmtId="0" fontId="97" fillId="0" borderId="31" xfId="0" applyFont="1" applyBorder="1" applyAlignment="1">
      <alignment horizontal="center" vertical="center"/>
    </xf>
    <xf numFmtId="0" fontId="128" fillId="0" borderId="45" xfId="327" applyFont="1" applyBorder="1" applyAlignment="1">
      <alignment horizontal="center" vertical="center" wrapText="1"/>
      <protection/>
    </xf>
    <xf numFmtId="0" fontId="128" fillId="0" borderId="52" xfId="327" applyFont="1" applyBorder="1" applyAlignment="1">
      <alignment horizontal="center" vertical="center" wrapText="1"/>
      <protection/>
    </xf>
    <xf numFmtId="0" fontId="128" fillId="0" borderId="41" xfId="327" applyFont="1" applyBorder="1" applyAlignment="1">
      <alignment horizontal="center" vertical="center" wrapText="1"/>
      <protection/>
    </xf>
    <xf numFmtId="0" fontId="10" fillId="0" borderId="0" xfId="327" applyFont="1" applyAlignment="1">
      <alignment horizontal="center"/>
      <protection/>
    </xf>
    <xf numFmtId="0" fontId="94" fillId="0" borderId="0" xfId="327" applyFont="1" applyAlignment="1">
      <alignment horizontal="center"/>
      <protection/>
    </xf>
    <xf numFmtId="3" fontId="96" fillId="0" borderId="0" xfId="327" applyNumberFormat="1" applyFont="1" applyAlignment="1">
      <alignment horizontal="center" vertical="center"/>
      <protection/>
    </xf>
    <xf numFmtId="0" fontId="96" fillId="0" borderId="0" xfId="327" applyFont="1" applyAlignment="1">
      <alignment horizontal="center" vertical="center"/>
      <protection/>
    </xf>
    <xf numFmtId="0" fontId="130" fillId="0" borderId="53" xfId="327" applyFont="1" applyBorder="1" applyAlignment="1">
      <alignment horizontal="center"/>
      <protection/>
    </xf>
    <xf numFmtId="0" fontId="105" fillId="0" borderId="0" xfId="0" applyFont="1" applyAlignment="1">
      <alignment horizontal="right" vertical="center" wrapText="1"/>
    </xf>
    <xf numFmtId="0" fontId="105" fillId="0" borderId="0" xfId="0" applyFont="1" applyAlignment="1">
      <alignment horizontal="center" vertical="center" wrapText="1"/>
    </xf>
    <xf numFmtId="3" fontId="106" fillId="0" borderId="0" xfId="0" applyNumberFormat="1" applyFont="1" applyAlignment="1">
      <alignment horizontal="center" vertical="center" wrapText="1"/>
    </xf>
    <xf numFmtId="0" fontId="106" fillId="0" borderId="0" xfId="0" applyFont="1" applyAlignment="1">
      <alignment horizontal="center" vertical="center" wrapText="1"/>
    </xf>
    <xf numFmtId="0" fontId="95" fillId="0" borderId="31" xfId="0" applyFont="1" applyBorder="1" applyAlignment="1">
      <alignment horizontal="right" vertical="center" wrapText="1"/>
    </xf>
    <xf numFmtId="0" fontId="95"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7" fillId="0" borderId="0" xfId="329" applyNumberFormat="1" applyFont="1" applyAlignment="1">
      <alignment horizontal="center" vertical="center"/>
      <protection/>
    </xf>
    <xf numFmtId="0" fontId="109" fillId="0" borderId="0" xfId="329" applyFont="1" applyAlignment="1">
      <alignment horizontal="center"/>
      <protection/>
    </xf>
    <xf numFmtId="3" fontId="100" fillId="0" borderId="0" xfId="329" applyNumberFormat="1" applyFont="1" applyAlignment="1">
      <alignment horizontal="center" vertical="center"/>
      <protection/>
    </xf>
    <xf numFmtId="0" fontId="100" fillId="0" borderId="0" xfId="329" applyNumberFormat="1" applyFont="1" applyAlignment="1">
      <alignment horizontal="center" vertical="center"/>
      <protection/>
    </xf>
    <xf numFmtId="0" fontId="11" fillId="0" borderId="31" xfId="329" applyFont="1" applyBorder="1" applyAlignment="1">
      <alignment horizontal="center"/>
      <protection/>
    </xf>
    <xf numFmtId="49" fontId="112" fillId="0" borderId="26" xfId="0" applyNumberFormat="1" applyFont="1" applyBorder="1" applyAlignment="1">
      <alignment horizontal="center" vertical="center" wrapText="1"/>
    </xf>
    <xf numFmtId="49" fontId="112" fillId="0" borderId="20" xfId="0" applyNumberFormat="1" applyFont="1" applyBorder="1" applyAlignment="1">
      <alignment horizontal="center" vertical="center" wrapText="1"/>
    </xf>
    <xf numFmtId="49" fontId="112" fillId="0" borderId="32" xfId="0" applyNumberFormat="1"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2" xfId="0" applyFont="1" applyBorder="1" applyAlignment="1">
      <alignment horizontal="center" vertical="center" wrapText="1"/>
    </xf>
    <xf numFmtId="9" fontId="179" fillId="0" borderId="0" xfId="0" applyNumberFormat="1" applyFont="1" applyAlignment="1">
      <alignment horizontal="center"/>
    </xf>
    <xf numFmtId="9" fontId="100" fillId="0" borderId="31" xfId="343" applyNumberFormat="1" applyFont="1" applyBorder="1" applyAlignment="1">
      <alignment horizontal="center"/>
      <protection/>
    </xf>
    <xf numFmtId="9" fontId="7" fillId="0" borderId="21" xfId="343" applyNumberFormat="1" applyFont="1" applyBorder="1" applyAlignment="1">
      <alignment horizontal="center" vertical="center"/>
      <protection/>
    </xf>
    <xf numFmtId="9" fontId="7" fillId="0" borderId="6" xfId="343" applyNumberFormat="1" applyFont="1" applyBorder="1" applyAlignment="1">
      <alignment horizontal="center" vertical="center"/>
      <protection/>
    </xf>
    <xf numFmtId="9" fontId="7" fillId="0" borderId="51" xfId="343" applyNumberFormat="1" applyFont="1" applyBorder="1" applyAlignment="1">
      <alignment horizontal="center" vertical="center"/>
      <protection/>
    </xf>
    <xf numFmtId="9" fontId="14" fillId="0" borderId="26" xfId="343" applyNumberFormat="1" applyFont="1" applyBorder="1" applyAlignment="1">
      <alignment horizontal="center" vertical="center" wrapText="1"/>
      <protection/>
    </xf>
    <xf numFmtId="9" fontId="14" fillId="0" borderId="20" xfId="343" applyNumberFormat="1" applyFont="1" applyBorder="1" applyAlignment="1">
      <alignment horizontal="center" vertical="center" wrapText="1"/>
      <protection/>
    </xf>
    <xf numFmtId="9" fontId="14" fillId="0" borderId="32" xfId="343" applyNumberFormat="1" applyFont="1" applyBorder="1" applyAlignment="1">
      <alignment horizontal="center" vertical="center" wrapText="1"/>
      <protection/>
    </xf>
    <xf numFmtId="0" fontId="7" fillId="0" borderId="0" xfId="343" applyFont="1" applyAlignment="1">
      <alignment horizontal="center"/>
      <protection/>
    </xf>
    <xf numFmtId="3" fontId="100" fillId="0" borderId="0" xfId="343" applyNumberFormat="1" applyFont="1" applyAlignment="1">
      <alignment horizontal="center"/>
      <protection/>
    </xf>
    <xf numFmtId="0" fontId="9" fillId="0" borderId="26" xfId="343" applyFont="1" applyBorder="1" applyAlignment="1">
      <alignment horizontal="center" vertical="center" wrapText="1"/>
      <protection/>
    </xf>
    <xf numFmtId="0" fontId="9" fillId="0" borderId="20" xfId="343" applyFont="1" applyBorder="1" applyAlignment="1">
      <alignment horizontal="center" vertical="center" wrapText="1"/>
      <protection/>
    </xf>
    <xf numFmtId="0" fontId="9" fillId="0" borderId="32" xfId="343" applyFont="1" applyBorder="1" applyAlignment="1">
      <alignment horizontal="center" vertical="center" wrapText="1"/>
      <protection/>
    </xf>
    <xf numFmtId="0" fontId="126" fillId="0" borderId="0" xfId="0" applyFont="1" applyAlignment="1">
      <alignment horizontal="right"/>
    </xf>
    <xf numFmtId="0" fontId="174" fillId="0" borderId="1" xfId="0" applyFont="1" applyBorder="1" applyAlignment="1">
      <alignment horizontal="center" vertical="center" wrapText="1"/>
    </xf>
    <xf numFmtId="0" fontId="180" fillId="0" borderId="1" xfId="0" applyFont="1" applyBorder="1" applyAlignment="1">
      <alignment horizontal="center" vertical="center" wrapText="1"/>
    </xf>
    <xf numFmtId="0" fontId="102" fillId="0" borderId="26" xfId="0" applyFont="1" applyBorder="1" applyAlignment="1">
      <alignment horizontal="center" vertical="center" wrapText="1"/>
    </xf>
    <xf numFmtId="0" fontId="102" fillId="0" borderId="32"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54" xfId="0" applyFont="1" applyBorder="1" applyAlignment="1">
      <alignment horizontal="center" vertical="center" wrapText="1"/>
    </xf>
    <xf numFmtId="0" fontId="102" fillId="0" borderId="55" xfId="0" applyFont="1" applyBorder="1" applyAlignment="1">
      <alignment horizontal="center" vertical="center" wrapText="1"/>
    </xf>
    <xf numFmtId="0" fontId="102" fillId="0" borderId="0" xfId="0" applyFont="1" applyAlignment="1">
      <alignment horizontal="center" wrapText="1"/>
    </xf>
    <xf numFmtId="3" fontId="101" fillId="0" borderId="0" xfId="0" applyNumberFormat="1" applyFont="1" applyAlignment="1">
      <alignment horizontal="center" vertical="center"/>
    </xf>
    <xf numFmtId="0" fontId="101" fillId="0" borderId="0" xfId="0" applyFont="1" applyAlignment="1">
      <alignment horizontal="center" vertical="center"/>
    </xf>
    <xf numFmtId="0" fontId="171" fillId="0" borderId="31" xfId="0" applyFont="1" applyBorder="1" applyAlignment="1">
      <alignment horizontal="center"/>
    </xf>
    <xf numFmtId="0" fontId="171" fillId="0" borderId="0" xfId="0" applyFont="1" applyBorder="1" applyAlignment="1">
      <alignment horizontal="center"/>
    </xf>
    <xf numFmtId="0" fontId="102" fillId="0" borderId="21" xfId="0" applyFont="1" applyBorder="1" applyAlignment="1">
      <alignment horizontal="center" vertical="center" wrapText="1"/>
    </xf>
    <xf numFmtId="0" fontId="102" fillId="0" borderId="6" xfId="0" applyFont="1" applyBorder="1" applyAlignment="1">
      <alignment horizontal="center" vertical="center" wrapText="1"/>
    </xf>
    <xf numFmtId="0" fontId="102" fillId="0" borderId="51" xfId="0" applyFont="1" applyBorder="1" applyAlignment="1">
      <alignment horizontal="center" vertical="center" wrapText="1"/>
    </xf>
    <xf numFmtId="0" fontId="13" fillId="0" borderId="26" xfId="343" applyNumberFormat="1" applyFont="1" applyBorder="1" applyAlignment="1">
      <alignment horizontal="center" vertical="center" wrapText="1"/>
      <protection/>
    </xf>
    <xf numFmtId="0" fontId="13" fillId="0" borderId="20" xfId="343" applyNumberFormat="1" applyFont="1" applyBorder="1" applyAlignment="1">
      <alignment horizontal="center" vertical="center" wrapText="1"/>
      <protection/>
    </xf>
    <xf numFmtId="0" fontId="13" fillId="0" borderId="32" xfId="343" applyNumberFormat="1" applyFont="1" applyBorder="1" applyAlignment="1">
      <alignment horizontal="center" vertical="center" wrapText="1"/>
      <protection/>
    </xf>
    <xf numFmtId="3" fontId="3" fillId="0" borderId="0" xfId="343" applyNumberFormat="1" applyFont="1" applyAlignment="1">
      <alignment horizontal="center"/>
      <protection/>
    </xf>
    <xf numFmtId="0" fontId="7" fillId="0" borderId="0" xfId="343" applyNumberFormat="1" applyFont="1" applyBorder="1" applyAlignment="1">
      <alignment horizontal="center"/>
      <protection/>
    </xf>
    <xf numFmtId="0" fontId="60" fillId="0" borderId="0" xfId="343" applyFont="1" applyBorder="1" applyAlignment="1">
      <alignment horizontal="center"/>
      <protection/>
    </xf>
    <xf numFmtId="3" fontId="11" fillId="0" borderId="0" xfId="343" applyNumberFormat="1" applyFont="1" applyAlignment="1">
      <alignment horizontal="center"/>
      <protection/>
    </xf>
    <xf numFmtId="0" fontId="122" fillId="0" borderId="0" xfId="343" applyFont="1" applyAlignment="1">
      <alignment horizontal="center"/>
      <protection/>
    </xf>
    <xf numFmtId="0" fontId="4" fillId="0" borderId="31" xfId="343" applyNumberFormat="1" applyFont="1" applyBorder="1" applyAlignment="1">
      <alignment horizontal="center"/>
      <protection/>
    </xf>
    <xf numFmtId="0" fontId="124" fillId="0" borderId="26" xfId="343" applyNumberFormat="1" applyFont="1" applyBorder="1" applyAlignment="1">
      <alignment horizontal="center" vertical="center" wrapText="1"/>
      <protection/>
    </xf>
    <xf numFmtId="0" fontId="123" fillId="0" borderId="20" xfId="343" applyFont="1" applyBorder="1" applyAlignment="1">
      <alignment horizontal="center" vertical="center" wrapText="1"/>
      <protection/>
    </xf>
    <xf numFmtId="0" fontId="123" fillId="0" borderId="32" xfId="343" applyFont="1" applyBorder="1" applyAlignment="1">
      <alignment horizontal="center" vertical="center" wrapText="1"/>
      <protection/>
    </xf>
    <xf numFmtId="0" fontId="59" fillId="0" borderId="20" xfId="343" applyFont="1" applyBorder="1" applyAlignment="1">
      <alignment horizontal="center" vertical="center" wrapText="1"/>
      <protection/>
    </xf>
    <xf numFmtId="0" fontId="59" fillId="0" borderId="32" xfId="343" applyFont="1" applyBorder="1" applyAlignment="1">
      <alignment horizontal="center" vertical="center" wrapText="1"/>
      <protection/>
    </xf>
    <xf numFmtId="0" fontId="3" fillId="0" borderId="0" xfId="327" applyFont="1" applyAlignment="1">
      <alignment horizontal="center"/>
      <protection/>
    </xf>
    <xf numFmtId="0" fontId="94" fillId="0" borderId="41" xfId="327" applyFont="1" applyBorder="1" applyAlignment="1">
      <alignment horizontal="center" wrapText="1"/>
      <protection/>
    </xf>
    <xf numFmtId="0" fontId="103" fillId="0" borderId="41" xfId="327" applyFont="1" applyBorder="1" applyAlignment="1">
      <alignment horizontal="center" vertical="center" wrapText="1"/>
      <protection/>
    </xf>
    <xf numFmtId="0" fontId="94" fillId="0" borderId="41" xfId="327" applyFont="1" applyBorder="1" applyAlignment="1">
      <alignment horizontal="center" vertical="center" wrapText="1"/>
      <protection/>
    </xf>
    <xf numFmtId="0" fontId="103" fillId="0" borderId="41" xfId="327" applyFont="1" applyBorder="1" applyAlignment="1">
      <alignment horizontal="center" wrapText="1"/>
      <protection/>
    </xf>
    <xf numFmtId="0" fontId="126" fillId="0" borderId="0" xfId="327" applyFont="1" applyAlignment="1">
      <alignment horizontal="center" wrapText="1"/>
      <protection/>
    </xf>
    <xf numFmtId="0" fontId="126" fillId="0" borderId="0" xfId="327" applyFont="1" applyAlignment="1">
      <alignment horizontal="center"/>
      <protection/>
    </xf>
    <xf numFmtId="0" fontId="125" fillId="0" borderId="1" xfId="0" applyFont="1" applyBorder="1" applyAlignment="1">
      <alignment horizontal="center" vertical="center" wrapText="1"/>
    </xf>
    <xf numFmtId="0" fontId="125" fillId="0" borderId="21" xfId="0" applyFont="1" applyBorder="1" applyAlignment="1">
      <alignment horizontal="center" vertical="center" wrapText="1"/>
    </xf>
    <xf numFmtId="0" fontId="125" fillId="0" borderId="6" xfId="0" applyFont="1" applyBorder="1" applyAlignment="1">
      <alignment horizontal="center" vertical="center" wrapText="1"/>
    </xf>
    <xf numFmtId="0" fontId="125" fillId="0" borderId="51" xfId="0" applyFont="1" applyBorder="1" applyAlignment="1">
      <alignment horizontal="center" vertical="center" wrapText="1"/>
    </xf>
    <xf numFmtId="0" fontId="126" fillId="0" borderId="0" xfId="0" applyFont="1" applyAlignment="1">
      <alignment horizontal="center" vertical="center" wrapText="1"/>
    </xf>
    <xf numFmtId="3" fontId="107" fillId="0" borderId="0" xfId="0" applyNumberFormat="1" applyFont="1" applyAlignment="1">
      <alignment horizontal="center" vertical="center" wrapText="1"/>
    </xf>
    <xf numFmtId="0" fontId="107" fillId="0" borderId="0" xfId="0" applyFont="1" applyAlignment="1">
      <alignment horizontal="center" vertical="center" wrapText="1"/>
    </xf>
    <xf numFmtId="0" fontId="121" fillId="0" borderId="31" xfId="0" applyFont="1" applyBorder="1" applyAlignment="1">
      <alignment horizontal="right" vertical="center" wrapText="1"/>
    </xf>
    <xf numFmtId="0" fontId="125" fillId="0" borderId="1" xfId="0" applyNumberFormat="1" applyFont="1" applyBorder="1" applyAlignment="1">
      <alignment horizontal="center" vertical="center" wrapText="1"/>
    </xf>
    <xf numFmtId="0" fontId="125" fillId="0" borderId="56" xfId="0" applyFont="1" applyBorder="1" applyAlignment="1">
      <alignment horizontal="center" vertical="center" wrapText="1"/>
    </xf>
    <xf numFmtId="0" fontId="125" fillId="0" borderId="57" xfId="0" applyFont="1" applyBorder="1" applyAlignment="1">
      <alignment horizontal="center" vertical="center" wrapText="1"/>
    </xf>
    <xf numFmtId="0" fontId="125" fillId="0" borderId="58" xfId="0" applyFont="1" applyBorder="1" applyAlignment="1">
      <alignment horizontal="center" vertical="center" wrapText="1"/>
    </xf>
    <xf numFmtId="0" fontId="125" fillId="0" borderId="55" xfId="0" applyFont="1" applyBorder="1" applyAlignment="1">
      <alignment horizontal="center" vertical="center" wrapText="1"/>
    </xf>
    <xf numFmtId="0" fontId="125" fillId="0" borderId="31" xfId="0" applyFont="1" applyBorder="1" applyAlignment="1">
      <alignment horizontal="center" vertical="center" wrapText="1"/>
    </xf>
    <xf numFmtId="0" fontId="125" fillId="0" borderId="59" xfId="0" applyFont="1" applyBorder="1" applyAlignment="1">
      <alignment horizontal="center" vertical="center" wrapText="1"/>
    </xf>
    <xf numFmtId="0" fontId="126" fillId="0" borderId="0" xfId="0" applyFont="1" applyAlignment="1">
      <alignment horizontal="center" vertical="center"/>
    </xf>
    <xf numFmtId="0" fontId="104" fillId="0" borderId="21" xfId="0" applyFont="1" applyBorder="1" applyAlignment="1">
      <alignment horizontal="center" vertical="center" wrapText="1"/>
    </xf>
    <xf numFmtId="0" fontId="104" fillId="0" borderId="51" xfId="0" applyFont="1" applyBorder="1" applyAlignment="1">
      <alignment horizontal="center" vertical="center" wrapText="1"/>
    </xf>
    <xf numFmtId="9" fontId="4" fillId="0" borderId="0" xfId="376" applyFont="1" applyFill="1" applyAlignment="1">
      <alignment horizontal="center"/>
    </xf>
    <xf numFmtId="0" fontId="3" fillId="0" borderId="0" xfId="0" applyFont="1" applyFill="1" applyAlignment="1">
      <alignment horizontal="left"/>
    </xf>
    <xf numFmtId="0" fontId="7" fillId="0" borderId="0" xfId="352" applyFont="1" applyFill="1" applyAlignment="1">
      <alignment horizontal="center" vertical="center"/>
      <protection/>
    </xf>
    <xf numFmtId="3" fontId="8" fillId="0" borderId="0" xfId="0" applyNumberFormat="1" applyFont="1" applyFill="1" applyAlignment="1">
      <alignment horizontal="center"/>
    </xf>
    <xf numFmtId="0" fontId="8" fillId="0" borderId="0" xfId="0" applyFont="1" applyFill="1" applyAlignment="1">
      <alignment horizontal="center"/>
    </xf>
    <xf numFmtId="9" fontId="11" fillId="0" borderId="31" xfId="0" applyNumberFormat="1" applyFont="1" applyFill="1" applyBorder="1" applyAlignment="1">
      <alignment horizontal="center"/>
    </xf>
    <xf numFmtId="49" fontId="12" fillId="0" borderId="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9" fontId="10" fillId="0" borderId="0" xfId="376" applyNumberFormat="1" applyFont="1" applyFill="1" applyAlignment="1">
      <alignment horizontal="center"/>
    </xf>
    <xf numFmtId="0" fontId="12" fillId="0" borderId="26" xfId="0" applyNumberFormat="1" applyFont="1" applyFill="1" applyBorder="1" applyAlignment="1">
      <alignment horizontal="center" vertical="center" wrapText="1"/>
    </xf>
    <xf numFmtId="0" fontId="12" fillId="0" borderId="32"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164" fontId="4" fillId="0" borderId="57" xfId="401" applyNumberFormat="1" applyFont="1" applyFill="1" applyBorder="1" applyAlignment="1">
      <alignment horizontal="center"/>
    </xf>
    <xf numFmtId="0" fontId="124" fillId="0" borderId="26" xfId="0" applyNumberFormat="1" applyFont="1" applyBorder="1" applyAlignment="1">
      <alignment horizontal="center" vertical="center" wrapText="1"/>
    </xf>
    <xf numFmtId="0" fontId="124" fillId="0" borderId="32" xfId="0" applyNumberFormat="1" applyFont="1" applyBorder="1" applyAlignment="1">
      <alignment horizontal="center" vertical="center" wrapText="1"/>
    </xf>
    <xf numFmtId="0" fontId="124" fillId="0" borderId="26" xfId="0" applyFont="1" applyFill="1" applyBorder="1" applyAlignment="1">
      <alignment horizontal="center" vertical="center" wrapText="1"/>
    </xf>
    <xf numFmtId="0" fontId="124" fillId="0" borderId="32" xfId="0" applyFont="1" applyFill="1" applyBorder="1" applyAlignment="1">
      <alignment horizontal="center" vertical="center" wrapText="1"/>
    </xf>
    <xf numFmtId="9" fontId="124" fillId="0" borderId="1" xfId="401" applyFont="1" applyFill="1" applyBorder="1" applyAlignment="1">
      <alignment horizontal="center" vertical="center" wrapText="1"/>
    </xf>
    <xf numFmtId="0" fontId="11" fillId="0" borderId="31" xfId="0" applyFont="1" applyBorder="1" applyAlignment="1">
      <alignment horizontal="center"/>
    </xf>
    <xf numFmtId="0" fontId="33" fillId="0" borderId="0" xfId="0" applyFont="1" applyAlignment="1">
      <alignment horizontal="left"/>
    </xf>
    <xf numFmtId="0" fontId="126" fillId="0" borderId="0" xfId="343" applyFont="1" applyAlignment="1">
      <alignment horizontal="center"/>
      <protection/>
    </xf>
    <xf numFmtId="0" fontId="124" fillId="0" borderId="1" xfId="0" applyNumberFormat="1" applyFont="1" applyBorder="1" applyAlignment="1">
      <alignment horizontal="center" vertical="center" wrapText="1"/>
    </xf>
    <xf numFmtId="0" fontId="10" fillId="0" borderId="0" xfId="0" applyFont="1" applyAlignment="1">
      <alignment horizontal="center"/>
    </xf>
    <xf numFmtId="0" fontId="102" fillId="0" borderId="0" xfId="0" applyFont="1" applyAlignment="1">
      <alignment horizontal="center" vertical="center" wrapText="1"/>
    </xf>
    <xf numFmtId="3" fontId="107" fillId="0" borderId="0" xfId="0" applyNumberFormat="1" applyFont="1" applyAlignment="1">
      <alignment horizontal="center" vertical="center"/>
    </xf>
    <xf numFmtId="0" fontId="107" fillId="0" borderId="0" xfId="0" applyFont="1" applyAlignment="1">
      <alignment horizontal="center" vertical="center"/>
    </xf>
    <xf numFmtId="0" fontId="181" fillId="0" borderId="0" xfId="0" applyFont="1" applyAlignment="1">
      <alignment vertical="center"/>
    </xf>
    <xf numFmtId="0" fontId="130" fillId="0" borderId="0" xfId="0" applyFont="1" applyAlignment="1">
      <alignment horizontal="right" vertical="center"/>
    </xf>
    <xf numFmtId="0" fontId="95" fillId="0" borderId="12" xfId="0" applyFont="1" applyBorder="1" applyAlignment="1">
      <alignment horizontal="center" vertical="center" wrapText="1"/>
    </xf>
    <xf numFmtId="0" fontId="95" fillId="0" borderId="12" xfId="0" applyFont="1" applyBorder="1" applyAlignment="1">
      <alignment vertical="center" wrapText="1"/>
    </xf>
    <xf numFmtId="3" fontId="95" fillId="0" borderId="12" xfId="0" applyNumberFormat="1" applyFont="1" applyFill="1" applyBorder="1" applyAlignment="1">
      <alignment vertical="center" wrapText="1"/>
    </xf>
    <xf numFmtId="3" fontId="95" fillId="0" borderId="12" xfId="0" applyNumberFormat="1" applyFont="1" applyBorder="1" applyAlignment="1">
      <alignment vertical="center" wrapText="1"/>
    </xf>
    <xf numFmtId="0" fontId="95" fillId="0" borderId="29" xfId="0" applyFont="1" applyBorder="1" applyAlignment="1">
      <alignment vertical="center" wrapText="1"/>
    </xf>
    <xf numFmtId="3" fontId="95" fillId="0" borderId="29" xfId="0" applyNumberFormat="1" applyFont="1" applyFill="1" applyBorder="1" applyAlignment="1">
      <alignment vertical="center" wrapText="1"/>
    </xf>
    <xf numFmtId="3" fontId="95" fillId="0" borderId="29" xfId="0" applyNumberFormat="1" applyFont="1" applyBorder="1" applyAlignment="1">
      <alignment vertical="center" wrapText="1"/>
    </xf>
    <xf numFmtId="0" fontId="95" fillId="0" borderId="29" xfId="0" applyFont="1" applyFill="1" applyBorder="1" applyAlignment="1">
      <alignment horizontal="center" vertical="center" wrapText="1"/>
    </xf>
    <xf numFmtId="0" fontId="95" fillId="0" borderId="29" xfId="0" applyFont="1" applyFill="1" applyBorder="1" applyAlignment="1">
      <alignment vertical="center" wrapText="1"/>
    </xf>
    <xf numFmtId="0" fontId="171" fillId="0" borderId="0" xfId="0" applyFont="1" applyFill="1" applyAlignment="1">
      <alignment vertical="center"/>
    </xf>
    <xf numFmtId="0" fontId="171" fillId="0" borderId="29" xfId="0" applyFont="1" applyBorder="1" applyAlignment="1">
      <alignment vertical="center" wrapText="1"/>
    </xf>
    <xf numFmtId="0" fontId="171" fillId="0" borderId="29" xfId="0" applyFont="1" applyFill="1" applyBorder="1" applyAlignment="1">
      <alignment horizontal="center" vertical="center" wrapText="1"/>
    </xf>
    <xf numFmtId="0" fontId="171" fillId="0" borderId="29" xfId="0" applyFont="1" applyFill="1" applyBorder="1" applyAlignment="1">
      <alignment vertical="center" wrapText="1"/>
    </xf>
    <xf numFmtId="3" fontId="171" fillId="0" borderId="29" xfId="0" applyNumberFormat="1" applyFont="1" applyFill="1" applyBorder="1" applyAlignment="1">
      <alignment vertical="center" wrapText="1"/>
    </xf>
    <xf numFmtId="3" fontId="171" fillId="0" borderId="29" xfId="0" applyNumberFormat="1" applyFont="1" applyFill="1" applyBorder="1" applyAlignment="1">
      <alignment vertical="center"/>
    </xf>
    <xf numFmtId="0" fontId="171" fillId="0" borderId="0" xfId="0" applyFont="1" applyFill="1" applyAlignment="1">
      <alignment/>
    </xf>
    <xf numFmtId="0" fontId="171" fillId="0" borderId="32" xfId="0" applyFont="1" applyFill="1" applyBorder="1" applyAlignment="1">
      <alignment horizontal="center" vertical="center" wrapText="1"/>
    </xf>
    <xf numFmtId="0" fontId="171" fillId="0" borderId="32" xfId="0" applyFont="1" applyFill="1" applyBorder="1" applyAlignment="1">
      <alignment vertical="center" wrapText="1"/>
    </xf>
    <xf numFmtId="3" fontId="171" fillId="0" borderId="32" xfId="0" applyNumberFormat="1" applyFont="1" applyFill="1" applyBorder="1" applyAlignment="1">
      <alignment vertical="center"/>
    </xf>
    <xf numFmtId="3" fontId="171" fillId="0" borderId="32" xfId="0" applyNumberFormat="1" applyFont="1" applyFill="1" applyBorder="1" applyAlignment="1">
      <alignment vertical="center" wrapText="1"/>
    </xf>
    <xf numFmtId="0" fontId="182" fillId="0" borderId="0" xfId="0" applyFont="1" applyAlignment="1">
      <alignment vertical="center"/>
    </xf>
    <xf numFmtId="0" fontId="183" fillId="0" borderId="0" xfId="0" applyFont="1" applyAlignment="1">
      <alignment/>
    </xf>
    <xf numFmtId="0" fontId="152" fillId="0" borderId="0" xfId="0" applyFont="1" applyAlignment="1">
      <alignment horizontal="right" vertical="center"/>
    </xf>
    <xf numFmtId="3" fontId="105" fillId="0" borderId="12" xfId="0" applyNumberFormat="1" applyFont="1" applyFill="1" applyBorder="1" applyAlignment="1">
      <alignment vertical="center" wrapText="1"/>
    </xf>
    <xf numFmtId="3" fontId="105" fillId="0" borderId="12" xfId="0" applyNumberFormat="1" applyFont="1" applyBorder="1" applyAlignment="1">
      <alignment vertical="center" wrapText="1"/>
    </xf>
    <xf numFmtId="3" fontId="105" fillId="0" borderId="29" xfId="0" applyNumberFormat="1" applyFont="1" applyFill="1" applyBorder="1" applyAlignment="1">
      <alignment vertical="center" wrapText="1"/>
    </xf>
    <xf numFmtId="3" fontId="105" fillId="0" borderId="29" xfId="0" applyNumberFormat="1" applyFont="1" applyBorder="1" applyAlignment="1">
      <alignment vertical="center" wrapText="1"/>
    </xf>
    <xf numFmtId="3" fontId="174" fillId="0" borderId="29" xfId="0" applyNumberFormat="1" applyFont="1" applyFill="1" applyBorder="1" applyAlignment="1">
      <alignment vertical="center" wrapText="1"/>
    </xf>
    <xf numFmtId="0" fontId="95" fillId="0" borderId="28" xfId="0" applyFont="1" applyFill="1" applyBorder="1" applyAlignment="1">
      <alignment horizontal="center" vertical="center" wrapText="1"/>
    </xf>
    <xf numFmtId="3" fontId="171" fillId="0" borderId="28" xfId="0" applyNumberFormat="1" applyFont="1" applyFill="1" applyBorder="1" applyAlignment="1">
      <alignment vertical="center"/>
    </xf>
    <xf numFmtId="0" fontId="171" fillId="0" borderId="30" xfId="0" applyFont="1" applyFill="1" applyBorder="1" applyAlignment="1">
      <alignment horizontal="center" vertical="center" wrapText="1"/>
    </xf>
    <xf numFmtId="0" fontId="171" fillId="0" borderId="30" xfId="0" applyFont="1" applyFill="1" applyBorder="1" applyAlignment="1">
      <alignment vertical="center" wrapText="1"/>
    </xf>
    <xf numFmtId="3" fontId="105" fillId="0" borderId="30" xfId="0" applyNumberFormat="1" applyFont="1" applyFill="1" applyBorder="1" applyAlignment="1">
      <alignment vertical="center" wrapText="1"/>
    </xf>
    <xf numFmtId="3" fontId="95" fillId="0" borderId="30" xfId="0" applyNumberFormat="1" applyFont="1" applyBorder="1" applyAlignment="1">
      <alignment vertical="center" wrapText="1"/>
    </xf>
    <xf numFmtId="3" fontId="171" fillId="0" borderId="30" xfId="0" applyNumberFormat="1" applyFont="1" applyFill="1" applyBorder="1" applyAlignment="1">
      <alignment vertical="center" wrapText="1"/>
    </xf>
    <xf numFmtId="3" fontId="174" fillId="0" borderId="30" xfId="0" applyNumberFormat="1" applyFont="1" applyFill="1" applyBorder="1" applyAlignment="1">
      <alignment vertical="center" wrapText="1"/>
    </xf>
    <xf numFmtId="3" fontId="171" fillId="0" borderId="30" xfId="0" applyNumberFormat="1" applyFont="1" applyFill="1" applyBorder="1" applyAlignment="1">
      <alignment vertical="center"/>
    </xf>
    <xf numFmtId="0" fontId="171" fillId="0" borderId="0" xfId="0" applyFont="1" applyFill="1" applyBorder="1" applyAlignment="1">
      <alignment horizontal="center" vertical="center" wrapText="1"/>
    </xf>
    <xf numFmtId="0" fontId="171" fillId="0" borderId="0" xfId="0" applyFont="1" applyFill="1" applyBorder="1" applyAlignment="1">
      <alignment vertical="center" wrapText="1"/>
    </xf>
    <xf numFmtId="3" fontId="105" fillId="0" borderId="0" xfId="0" applyNumberFormat="1" applyFont="1" applyFill="1" applyBorder="1" applyAlignment="1">
      <alignment vertical="center" wrapText="1"/>
    </xf>
    <xf numFmtId="3" fontId="95" fillId="0" borderId="0" xfId="0" applyNumberFormat="1" applyFont="1" applyBorder="1" applyAlignment="1">
      <alignment vertical="center" wrapText="1"/>
    </xf>
    <xf numFmtId="3" fontId="171" fillId="0" borderId="0" xfId="0" applyNumberFormat="1" applyFont="1" applyFill="1" applyBorder="1" applyAlignment="1">
      <alignment vertical="center" wrapText="1"/>
    </xf>
    <xf numFmtId="3" fontId="174" fillId="0" borderId="0" xfId="0" applyNumberFormat="1" applyFont="1" applyFill="1" applyBorder="1" applyAlignment="1">
      <alignment vertical="center" wrapText="1"/>
    </xf>
    <xf numFmtId="3" fontId="171" fillId="0" borderId="0" xfId="0" applyNumberFormat="1" applyFont="1" applyFill="1" applyBorder="1" applyAlignment="1">
      <alignment vertical="center"/>
    </xf>
    <xf numFmtId="0" fontId="184" fillId="0" borderId="0" xfId="0" applyFont="1" applyAlignment="1">
      <alignment/>
    </xf>
    <xf numFmtId="0" fontId="64" fillId="0" borderId="31" xfId="0" applyFont="1" applyBorder="1" applyAlignment="1">
      <alignment horizontal="right"/>
    </xf>
    <xf numFmtId="0" fontId="105" fillId="0" borderId="1" xfId="0" applyFont="1" applyBorder="1" applyAlignment="1">
      <alignment horizontal="center" vertical="center" wrapText="1"/>
    </xf>
    <xf numFmtId="0" fontId="153" fillId="0" borderId="1" xfId="0" applyFont="1" applyBorder="1" applyAlignment="1">
      <alignment horizontal="center" vertical="center" wrapText="1"/>
    </xf>
    <xf numFmtId="0" fontId="105" fillId="0" borderId="29" xfId="0" applyFont="1" applyBorder="1" applyAlignment="1">
      <alignment horizontal="center" vertical="center" wrapText="1"/>
    </xf>
    <xf numFmtId="0" fontId="105" fillId="0" borderId="29" xfId="0" applyFont="1" applyBorder="1" applyAlignment="1">
      <alignment vertical="center" wrapText="1"/>
    </xf>
    <xf numFmtId="165" fontId="105" fillId="0" borderId="29" xfId="156" applyNumberFormat="1" applyFont="1" applyFill="1" applyBorder="1" applyAlignment="1">
      <alignment vertical="center" wrapText="1"/>
    </xf>
    <xf numFmtId="165" fontId="182" fillId="0" borderId="29" xfId="156" applyNumberFormat="1" applyFont="1" applyFill="1" applyBorder="1" applyAlignment="1">
      <alignment vertical="center" wrapText="1"/>
    </xf>
    <xf numFmtId="165" fontId="105" fillId="0" borderId="29" xfId="156" applyNumberFormat="1" applyFont="1" applyBorder="1" applyAlignment="1">
      <alignment vertical="center" wrapText="1"/>
    </xf>
    <xf numFmtId="43" fontId="95" fillId="0" borderId="29" xfId="156" applyFont="1" applyBorder="1" applyAlignment="1">
      <alignment vertical="center" wrapText="1"/>
    </xf>
    <xf numFmtId="165" fontId="105" fillId="0" borderId="29" xfId="0" applyNumberFormat="1" applyFont="1" applyBorder="1" applyAlignment="1">
      <alignment vertical="center" wrapText="1"/>
    </xf>
    <xf numFmtId="0" fontId="152" fillId="0" borderId="29" xfId="0" applyFont="1" applyBorder="1" applyAlignment="1">
      <alignment vertical="center" wrapText="1"/>
    </xf>
    <xf numFmtId="10" fontId="95" fillId="0" borderId="29" xfId="0" applyNumberFormat="1" applyFont="1" applyBorder="1" applyAlignment="1">
      <alignment vertical="center" wrapText="1"/>
    </xf>
    <xf numFmtId="10" fontId="95" fillId="0" borderId="29" xfId="156" applyNumberFormat="1" applyFont="1" applyBorder="1" applyAlignment="1">
      <alignment vertical="center" wrapText="1"/>
    </xf>
    <xf numFmtId="165" fontId="95" fillId="0" borderId="29" xfId="156" applyNumberFormat="1" applyFont="1" applyBorder="1" applyAlignment="1">
      <alignment vertical="center" wrapText="1"/>
    </xf>
    <xf numFmtId="43" fontId="95" fillId="0" borderId="29" xfId="0" applyNumberFormat="1" applyFont="1" applyBorder="1" applyAlignment="1">
      <alignment vertical="center" wrapText="1"/>
    </xf>
    <xf numFmtId="219" fontId="95" fillId="0" borderId="29" xfId="0" applyNumberFormat="1" applyFont="1" applyBorder="1" applyAlignment="1">
      <alignment vertical="center" wrapText="1"/>
    </xf>
    <xf numFmtId="0" fontId="152" fillId="0" borderId="29" xfId="0" applyFont="1" applyBorder="1" applyAlignment="1">
      <alignment horizontal="center" vertical="center" wrapText="1"/>
    </xf>
    <xf numFmtId="0" fontId="185" fillId="0" borderId="29" xfId="0" applyFont="1" applyBorder="1" applyAlignment="1">
      <alignment vertical="center" wrapText="1"/>
    </xf>
    <xf numFmtId="43" fontId="152" fillId="0" borderId="29" xfId="0" applyNumberFormat="1" applyFont="1" applyBorder="1" applyAlignment="1">
      <alignment vertical="center" wrapText="1"/>
    </xf>
    <xf numFmtId="219" fontId="152" fillId="0" borderId="29" xfId="156" applyNumberFormat="1" applyFont="1" applyBorder="1" applyAlignment="1">
      <alignment vertical="center" wrapText="1"/>
    </xf>
    <xf numFmtId="0" fontId="186" fillId="0" borderId="0" xfId="0" applyFont="1" applyAlignment="1">
      <alignment/>
    </xf>
    <xf numFmtId="219" fontId="152" fillId="0" borderId="29" xfId="0" applyNumberFormat="1" applyFont="1" applyBorder="1" applyAlignment="1">
      <alignment vertical="center" wrapText="1"/>
    </xf>
    <xf numFmtId="165" fontId="152" fillId="0" borderId="29" xfId="156" applyNumberFormat="1" applyFont="1" applyBorder="1" applyAlignment="1">
      <alignment vertical="center" wrapText="1"/>
    </xf>
    <xf numFmtId="43" fontId="105" fillId="0" borderId="29" xfId="156" applyFont="1" applyBorder="1" applyAlignment="1">
      <alignment vertical="center" wrapText="1"/>
    </xf>
    <xf numFmtId="43" fontId="152" fillId="0" borderId="29" xfId="156" applyFont="1" applyBorder="1" applyAlignment="1">
      <alignment vertical="center" wrapText="1"/>
    </xf>
    <xf numFmtId="0" fontId="148" fillId="0" borderId="29" xfId="0" applyFont="1" applyBorder="1" applyAlignment="1">
      <alignment horizontal="center" vertical="center" wrapText="1"/>
    </xf>
    <xf numFmtId="0" fontId="148" fillId="0" borderId="29" xfId="0" applyFont="1" applyBorder="1" applyAlignment="1">
      <alignment vertical="center" wrapText="1"/>
    </xf>
    <xf numFmtId="43" fontId="105" fillId="0" borderId="29" xfId="0" applyNumberFormat="1" applyFont="1" applyBorder="1" applyAlignment="1">
      <alignment vertical="center" wrapText="1"/>
    </xf>
    <xf numFmtId="219" fontId="95" fillId="0" borderId="29" xfId="156" applyNumberFormat="1" applyFont="1" applyBorder="1" applyAlignment="1">
      <alignment vertical="center" wrapText="1"/>
    </xf>
    <xf numFmtId="0" fontId="183" fillId="0" borderId="0" xfId="0" applyFont="1" applyAlignment="1">
      <alignment vertical="center"/>
    </xf>
    <xf numFmtId="0" fontId="183" fillId="0" borderId="29" xfId="0" applyFont="1" applyBorder="1" applyAlignment="1">
      <alignment vertical="center"/>
    </xf>
    <xf numFmtId="43" fontId="183" fillId="0" borderId="29" xfId="156" applyFont="1" applyBorder="1" applyAlignment="1">
      <alignment vertical="center"/>
    </xf>
    <xf numFmtId="165" fontId="95" fillId="0" borderId="29" xfId="0" applyNumberFormat="1" applyFont="1" applyBorder="1" applyAlignment="1">
      <alignment vertical="center" wrapText="1"/>
    </xf>
    <xf numFmtId="165" fontId="152" fillId="0" borderId="29" xfId="0" applyNumberFormat="1" applyFont="1" applyBorder="1" applyAlignment="1">
      <alignment vertical="center" wrapText="1"/>
    </xf>
    <xf numFmtId="43" fontId="184" fillId="0" borderId="0" xfId="0" applyNumberFormat="1" applyFont="1" applyAlignment="1">
      <alignment/>
    </xf>
    <xf numFmtId="0" fontId="0" fillId="0" borderId="0" xfId="0" applyFont="1" applyAlignment="1">
      <alignment/>
    </xf>
    <xf numFmtId="0" fontId="0" fillId="0" borderId="0" xfId="0" applyFont="1" applyAlignment="1">
      <alignment vertical="center"/>
    </xf>
    <xf numFmtId="0" fontId="183" fillId="0" borderId="29" xfId="0" applyFont="1" applyBorder="1" applyAlignment="1">
      <alignment/>
    </xf>
    <xf numFmtId="43" fontId="183" fillId="0" borderId="29" xfId="0" applyNumberFormat="1" applyFont="1" applyBorder="1" applyAlignment="1">
      <alignment/>
    </xf>
    <xf numFmtId="165" fontId="183" fillId="0" borderId="29" xfId="0" applyNumberFormat="1" applyFont="1" applyBorder="1" applyAlignment="1">
      <alignment/>
    </xf>
    <xf numFmtId="43" fontId="183" fillId="0" borderId="29" xfId="0" applyNumberFormat="1" applyFont="1" applyBorder="1" applyAlignment="1">
      <alignment vertical="center"/>
    </xf>
    <xf numFmtId="165" fontId="183" fillId="0" borderId="29" xfId="0" applyNumberFormat="1" applyFont="1" applyBorder="1" applyAlignment="1">
      <alignment vertical="center"/>
    </xf>
    <xf numFmtId="0" fontId="183" fillId="0" borderId="30" xfId="0" applyFont="1" applyBorder="1" applyAlignment="1">
      <alignment vertical="center"/>
    </xf>
    <xf numFmtId="0" fontId="152" fillId="0" borderId="30" xfId="0" applyFont="1" applyBorder="1" applyAlignment="1">
      <alignment vertical="center" wrapText="1"/>
    </xf>
    <xf numFmtId="43" fontId="183" fillId="0" borderId="30" xfId="0" applyNumberFormat="1" applyFont="1" applyBorder="1" applyAlignment="1">
      <alignment vertical="center"/>
    </xf>
    <xf numFmtId="165" fontId="183" fillId="0" borderId="30" xfId="0" applyNumberFormat="1" applyFont="1" applyBorder="1" applyAlignment="1">
      <alignment vertical="center"/>
    </xf>
    <xf numFmtId="165" fontId="152" fillId="0" borderId="30" xfId="156" applyNumberFormat="1" applyFont="1" applyBorder="1" applyAlignment="1">
      <alignment vertical="center" wrapText="1"/>
    </xf>
  </cellXfs>
  <cellStyles count="508">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PRODUCT DETAIL Q1" xfId="23"/>
    <cellStyle name="????_PRODUCT DETAIL Q1" xfId="24"/>
    <cellStyle name="???[0]_?? DI" xfId="25"/>
    <cellStyle name="???_?? DI" xfId="26"/>
    <cellStyle name="??[0]_BRE" xfId="27"/>
    <cellStyle name="??_ ??? ???? " xfId="28"/>
    <cellStyle name="??A? [0]_ÿÿÿÿÿÿ_1_¢¬???¢â? " xfId="29"/>
    <cellStyle name="??A?_ÿÿÿÿÿÿ_1_¢¬???¢â? " xfId="30"/>
    <cellStyle name="?¡±¢¥?_?¨ù??¢´¢¥_¢¬???¢â? " xfId="31"/>
    <cellStyle name="?ðÇ%U?&amp;H?_x0008_?s&#10;_x0007__x0001__x0001_" xfId="32"/>
    <cellStyle name="_130307 So sanh thuc hien 2012 - du toan 2012 moi (pan khac)" xfId="33"/>
    <cellStyle name="_130313 Mau  bieu bao cao nguon luc cua dia phuong sua" xfId="34"/>
    <cellStyle name="_130818 Tong hop Danh gia thu 2013" xfId="35"/>
    <cellStyle name="_130818 Tong hop Danh gia thu 2013_140921 bu giam thu ND 209" xfId="36"/>
    <cellStyle name="_130818 Tong hop Danh gia thu 2013_140921 bu giam thu ND 209_Phu luc so 5 - sua ngay 04-01" xfId="37"/>
    <cellStyle name="_Bang Chi tieu (2)" xfId="38"/>
    <cellStyle name="_DG 2012-DT2013 - Theo sac thue -sua" xfId="39"/>
    <cellStyle name="_DG 2012-DT2013 - Theo sac thue -sua_27-8Tong hop PA uoc 2012-DT 2013 -PA 420.000 ty-490.000 ty chuyen doi" xfId="40"/>
    <cellStyle name="_Huong CHI tieu Nhiem vu CTMTQG 2014(1)" xfId="41"/>
    <cellStyle name="_KH.DTC.gd2016-2020 tinh (T2-2015)" xfId="42"/>
    <cellStyle name="_KT (2)" xfId="43"/>
    <cellStyle name="_KT (2)_1" xfId="44"/>
    <cellStyle name="_KT (2)_2" xfId="45"/>
    <cellStyle name="_KT (2)_2_TG-TH" xfId="46"/>
    <cellStyle name="_KT (2)_3" xfId="47"/>
    <cellStyle name="_KT (2)_3_TG-TH" xfId="48"/>
    <cellStyle name="_KT (2)_4" xfId="49"/>
    <cellStyle name="_KT (2)_4_TG-TH" xfId="50"/>
    <cellStyle name="_KT (2)_5" xfId="51"/>
    <cellStyle name="_KT (2)_TG-TH" xfId="52"/>
    <cellStyle name="_KT_TG" xfId="53"/>
    <cellStyle name="_KT_TG_1" xfId="54"/>
    <cellStyle name="_KT_TG_2" xfId="55"/>
    <cellStyle name="_KT_TG_3" xfId="56"/>
    <cellStyle name="_KT_TG_4" xfId="57"/>
    <cellStyle name="_Phu luc kem BC gui VP Bo (18.2)" xfId="58"/>
    <cellStyle name="_TG-TH" xfId="59"/>
    <cellStyle name="_TG-TH_1" xfId="60"/>
    <cellStyle name="_TG-TH_2" xfId="61"/>
    <cellStyle name="_TG-TH_3" xfId="62"/>
    <cellStyle name="_TG-TH_4" xfId="63"/>
    <cellStyle name="~1" xfId="64"/>
    <cellStyle name="•W€_STDFOR" xfId="65"/>
    <cellStyle name="•W_MARINE" xfId="66"/>
    <cellStyle name="W_STDFOR" xfId="67"/>
    <cellStyle name="0" xfId="68"/>
    <cellStyle name="0.0" xfId="69"/>
    <cellStyle name="0.00" xfId="70"/>
    <cellStyle name="1" xfId="71"/>
    <cellStyle name="1_2-Ha GiangBB2011-V1" xfId="72"/>
    <cellStyle name="1_50-BB Vung tau 2011" xfId="73"/>
    <cellStyle name="1_52-Long An2011.BB-V1" xfId="74"/>
    <cellStyle name="1_bieu 1" xfId="75"/>
    <cellStyle name="1_bieu 2" xfId="76"/>
    <cellStyle name="1_bieu 4" xfId="77"/>
    <cellStyle name="¹éºÐÀ²_±âÅ¸" xfId="78"/>
    <cellStyle name="2" xfId="79"/>
    <cellStyle name="20" xfId="80"/>
    <cellStyle name="20% - Accent1" xfId="81"/>
    <cellStyle name="20% - Accent2" xfId="82"/>
    <cellStyle name="20% - Accent3" xfId="83"/>
    <cellStyle name="20% - Accent4" xfId="84"/>
    <cellStyle name="20% - Accent5" xfId="85"/>
    <cellStyle name="20% - Accent6" xfId="86"/>
    <cellStyle name="3" xfId="87"/>
    <cellStyle name="4" xfId="88"/>
    <cellStyle name="40% - Accent1" xfId="89"/>
    <cellStyle name="40% - Accent2" xfId="90"/>
    <cellStyle name="40% - Accent3" xfId="91"/>
    <cellStyle name="40% - Accent4" xfId="92"/>
    <cellStyle name="40% - Accent5" xfId="93"/>
    <cellStyle name="40% - Accent6" xfId="94"/>
    <cellStyle name="6" xfId="95"/>
    <cellStyle name="60% - Accent1" xfId="96"/>
    <cellStyle name="60% - Accent2" xfId="97"/>
    <cellStyle name="60% - Accent3" xfId="98"/>
    <cellStyle name="60% - Accent4" xfId="99"/>
    <cellStyle name="60% - Accent5" xfId="100"/>
    <cellStyle name="60% - Accent6" xfId="101"/>
    <cellStyle name="Accent1" xfId="102"/>
    <cellStyle name="Accent2" xfId="103"/>
    <cellStyle name="Accent3" xfId="104"/>
    <cellStyle name="Accent4" xfId="105"/>
    <cellStyle name="Accent5" xfId="106"/>
    <cellStyle name="Accent6" xfId="107"/>
    <cellStyle name="ÅëÈ­ [0]_¿ì¹°Åë" xfId="108"/>
    <cellStyle name="AeE­ [0]_INQUIRY ¿?¾÷AßAø " xfId="109"/>
    <cellStyle name="ÅëÈ­ [0]_laroux" xfId="110"/>
    <cellStyle name="ÅëÈ­_¿ì¹°Åë" xfId="111"/>
    <cellStyle name="AeE­_INQUIRY ¿?¾÷AßAø " xfId="112"/>
    <cellStyle name="ÅëÈ­_laroux" xfId="113"/>
    <cellStyle name="args.style" xfId="114"/>
    <cellStyle name="ÄÞ¸¶ [0]_¿ì¹°Åë" xfId="115"/>
    <cellStyle name="AÞ¸¶ [0]_INQUIRY ¿?¾÷AßAø " xfId="116"/>
    <cellStyle name="ÄÞ¸¶ [0]_laroux" xfId="117"/>
    <cellStyle name="ÄÞ¸¶_¿ì¹°Åë" xfId="118"/>
    <cellStyle name="AÞ¸¶_INQUIRY ¿?¾÷AßAø " xfId="119"/>
    <cellStyle name="ÄÞ¸¶_laroux" xfId="120"/>
    <cellStyle name="AutoFormat Options" xfId="121"/>
    <cellStyle name="Bad" xfId="122"/>
    <cellStyle name="Bình Thường_Bao cao chi hang thang 2_Tong họp DT Chi NS ĐF 2010 BCHĐND 18-11-2009" xfId="123"/>
    <cellStyle name="Body" xfId="124"/>
    <cellStyle name="C?AØ_¿?¾÷CoE² " xfId="125"/>
    <cellStyle name="Ç¥ÁØ_#2(M17)_1" xfId="126"/>
    <cellStyle name="C￥AØ_¿μ¾÷CoE² " xfId="127"/>
    <cellStyle name="Ç¥ÁØ_±³°¢¼ö·®" xfId="128"/>
    <cellStyle name="C￥AØ_Sheet1_¿μ¾÷CoE² " xfId="129"/>
    <cellStyle name="Calc Currency (0)" xfId="130"/>
    <cellStyle name="Calc Currency (2)" xfId="131"/>
    <cellStyle name="Calc Percent (0)" xfId="132"/>
    <cellStyle name="Calc Percent (1)" xfId="133"/>
    <cellStyle name="Calc Percent (2)" xfId="134"/>
    <cellStyle name="Calc Units (0)" xfId="135"/>
    <cellStyle name="Calc Units (1)" xfId="136"/>
    <cellStyle name="Calc Units (2)" xfId="137"/>
    <cellStyle name="Calculation" xfId="138"/>
    <cellStyle name="category" xfId="139"/>
    <cellStyle name="Check Cell" xfId="140"/>
    <cellStyle name="Chi phÝ kh¸c_Book1" xfId="141"/>
    <cellStyle name="Chuẩn 2_Tong họp DT Chi NS ĐF 2010 BCHĐND 18-11-2009" xfId="142"/>
    <cellStyle name="Comma" xfId="143"/>
    <cellStyle name="Comma  - Style1" xfId="144"/>
    <cellStyle name="Comma  - Style2" xfId="145"/>
    <cellStyle name="Comma  - Style3" xfId="146"/>
    <cellStyle name="Comma  - Style4" xfId="147"/>
    <cellStyle name="Comma  - Style5" xfId="148"/>
    <cellStyle name="Comma  - Style6" xfId="149"/>
    <cellStyle name="Comma  - Style7" xfId="150"/>
    <cellStyle name="Comma  - Style8" xfId="151"/>
    <cellStyle name="Comma [0]" xfId="152"/>
    <cellStyle name="Comma [00]" xfId="153"/>
    <cellStyle name="Comma 10" xfId="154"/>
    <cellStyle name="Comma 10 10" xfId="155"/>
    <cellStyle name="Comma 10 10 2" xfId="156"/>
    <cellStyle name="Comma 11" xfId="157"/>
    <cellStyle name="Comma 12" xfId="158"/>
    <cellStyle name="Comma 13" xfId="159"/>
    <cellStyle name="Comma 14" xfId="160"/>
    <cellStyle name="Comma 15" xfId="161"/>
    <cellStyle name="Comma 16" xfId="162"/>
    <cellStyle name="Comma 17" xfId="163"/>
    <cellStyle name="Comma 18" xfId="164"/>
    <cellStyle name="Comma 19" xfId="165"/>
    <cellStyle name="Comma 2" xfId="166"/>
    <cellStyle name="Comma 2 2" xfId="167"/>
    <cellStyle name="Comma 2 28" xfId="168"/>
    <cellStyle name="Comma 2 28 2" xfId="169"/>
    <cellStyle name="Comma 2_bieu 1" xfId="170"/>
    <cellStyle name="Comma 20" xfId="171"/>
    <cellStyle name="Comma 21" xfId="172"/>
    <cellStyle name="Comma 22" xfId="173"/>
    <cellStyle name="Comma 23" xfId="174"/>
    <cellStyle name="Comma 24" xfId="175"/>
    <cellStyle name="Comma 25" xfId="176"/>
    <cellStyle name="Comma 26" xfId="177"/>
    <cellStyle name="Comma 27" xfId="178"/>
    <cellStyle name="Comma 28" xfId="179"/>
    <cellStyle name="Comma 29" xfId="180"/>
    <cellStyle name="Comma 3" xfId="181"/>
    <cellStyle name="Comma 3 2" xfId="182"/>
    <cellStyle name="Comma 3 2 2" xfId="183"/>
    <cellStyle name="Comma 30" xfId="184"/>
    <cellStyle name="Comma 31" xfId="185"/>
    <cellStyle name="Comma 32" xfId="186"/>
    <cellStyle name="Comma 33" xfId="187"/>
    <cellStyle name="Comma 4" xfId="188"/>
    <cellStyle name="Comma 4 2" xfId="189"/>
    <cellStyle name="Comma 4 20" xfId="190"/>
    <cellStyle name="Comma 4 20 2" xfId="191"/>
    <cellStyle name="Comma 5" xfId="192"/>
    <cellStyle name="Comma 5 2" xfId="193"/>
    <cellStyle name="Comma 6" xfId="194"/>
    <cellStyle name="Comma 7" xfId="195"/>
    <cellStyle name="Comma 8" xfId="196"/>
    <cellStyle name="Comma 8 2" xfId="197"/>
    <cellStyle name="Comma 9" xfId="198"/>
    <cellStyle name="Comma 9 2" xfId="199"/>
    <cellStyle name="comma zerodec" xfId="200"/>
    <cellStyle name="comma zerodec 2" xfId="201"/>
    <cellStyle name="Comma0" xfId="202"/>
    <cellStyle name="Copied" xfId="203"/>
    <cellStyle name="Currency" xfId="204"/>
    <cellStyle name="Currency [0]" xfId="205"/>
    <cellStyle name="Currency [00]" xfId="206"/>
    <cellStyle name="Currency 2" xfId="207"/>
    <cellStyle name="Currency0" xfId="208"/>
    <cellStyle name="Currency1" xfId="209"/>
    <cellStyle name="Currency1 2" xfId="210"/>
    <cellStyle name="Currency1 3" xfId="211"/>
    <cellStyle name="Currency1_CHI" xfId="212"/>
    <cellStyle name="Date" xfId="213"/>
    <cellStyle name="Date 2" xfId="214"/>
    <cellStyle name="Date Short" xfId="215"/>
    <cellStyle name="Dezimal [0]_NEGS" xfId="216"/>
    <cellStyle name="Dezimal_NEGS" xfId="217"/>
    <cellStyle name="Dollar (zero dec)" xfId="218"/>
    <cellStyle name="Dollar (zero dec) 2" xfId="219"/>
    <cellStyle name="Dollar (zero dec) 3" xfId="220"/>
    <cellStyle name="Dollar (zero dec)_CHI" xfId="221"/>
    <cellStyle name="Dziesi?tny [0]_Invoices2001Slovakia" xfId="222"/>
    <cellStyle name="Dziesi?tny_Invoices2001Slovakia" xfId="223"/>
    <cellStyle name="Dziesietny [0]_Invoices2001Slovakia" xfId="224"/>
    <cellStyle name="Dziesiętny [0]_Invoices2001Slovakia" xfId="225"/>
    <cellStyle name="Dziesietny [0]_Invoices2001Slovakia_Book1" xfId="226"/>
    <cellStyle name="Dziesiętny [0]_Invoices2001Slovakia_Book1" xfId="227"/>
    <cellStyle name="Dziesietny [0]_Invoices2001Slovakia_Book1_Tong hop Cac tuyen(9-1-06)" xfId="228"/>
    <cellStyle name="Dziesiętny [0]_Invoices2001Slovakia_Book1_Tong hop Cac tuyen(9-1-06)" xfId="229"/>
    <cellStyle name="Dziesietny [0]_Invoices2001Slovakia_KL K.C mat duong" xfId="230"/>
    <cellStyle name="Dziesiętny [0]_Invoices2001Slovakia_Nhalamviec VTC(25-1-05)" xfId="231"/>
    <cellStyle name="Dziesietny [0]_Invoices2001Slovakia_TDT KHANH HOA" xfId="232"/>
    <cellStyle name="Dziesiętny [0]_Invoices2001Slovakia_TDT KHANH HOA" xfId="233"/>
    <cellStyle name="Dziesietny [0]_Invoices2001Slovakia_TDT KHANH HOA_Tong hop Cac tuyen(9-1-06)" xfId="234"/>
    <cellStyle name="Dziesiętny [0]_Invoices2001Slovakia_TDT KHANH HOA_Tong hop Cac tuyen(9-1-06)" xfId="235"/>
    <cellStyle name="Dziesietny [0]_Invoices2001Slovakia_TDT quangngai" xfId="236"/>
    <cellStyle name="Dziesiętny [0]_Invoices2001Slovakia_TDT quangngai" xfId="237"/>
    <cellStyle name="Dziesietny [0]_Invoices2001Slovakia_Tong hop Cac tuyen(9-1-06)" xfId="238"/>
    <cellStyle name="Dziesietny_Invoices2001Slovakia" xfId="239"/>
    <cellStyle name="Dziesiętny_Invoices2001Slovakia" xfId="240"/>
    <cellStyle name="Dziesietny_Invoices2001Slovakia_Book1" xfId="241"/>
    <cellStyle name="Dziesiętny_Invoices2001Slovakia_Book1" xfId="242"/>
    <cellStyle name="Dziesietny_Invoices2001Slovakia_Book1_Tong hop Cac tuyen(9-1-06)" xfId="243"/>
    <cellStyle name="Dziesiętny_Invoices2001Slovakia_Book1_Tong hop Cac tuyen(9-1-06)" xfId="244"/>
    <cellStyle name="Dziesietny_Invoices2001Slovakia_KL K.C mat duong" xfId="245"/>
    <cellStyle name="Dziesiętny_Invoices2001Slovakia_Nhalamviec VTC(25-1-05)" xfId="246"/>
    <cellStyle name="Dziesietny_Invoices2001Slovakia_TDT KHANH HOA" xfId="247"/>
    <cellStyle name="Dziesiętny_Invoices2001Slovakia_TDT KHANH HOA" xfId="248"/>
    <cellStyle name="Dziesietny_Invoices2001Slovakia_TDT KHANH HOA_Tong hop Cac tuyen(9-1-06)" xfId="249"/>
    <cellStyle name="Dziesiętny_Invoices2001Slovakia_TDT KHANH HOA_Tong hop Cac tuyen(9-1-06)" xfId="250"/>
    <cellStyle name="Dziesietny_Invoices2001Slovakia_TDT quangngai" xfId="251"/>
    <cellStyle name="Dziesiętny_Invoices2001Slovakia_TDT quangngai" xfId="252"/>
    <cellStyle name="Dziesietny_Invoices2001Slovakia_Tong hop Cac tuyen(9-1-06)" xfId="253"/>
    <cellStyle name="Enter Currency (0)" xfId="254"/>
    <cellStyle name="Enter Currency (2)" xfId="255"/>
    <cellStyle name="Enter Units (0)" xfId="256"/>
    <cellStyle name="Enter Units (1)" xfId="257"/>
    <cellStyle name="Enter Units (2)" xfId="258"/>
    <cellStyle name="Entered" xfId="259"/>
    <cellStyle name="Euro" xfId="260"/>
    <cellStyle name="Explanatory Text" xfId="261"/>
    <cellStyle name="Fixed" xfId="262"/>
    <cellStyle name="Fixed 2" xfId="263"/>
    <cellStyle name="Good" xfId="264"/>
    <cellStyle name="Grey" xfId="265"/>
    <cellStyle name="hai" xfId="266"/>
    <cellStyle name="Head 1" xfId="267"/>
    <cellStyle name="HEADER" xfId="268"/>
    <cellStyle name="Header1" xfId="269"/>
    <cellStyle name="Header2" xfId="270"/>
    <cellStyle name="Heading 1" xfId="271"/>
    <cellStyle name="Heading 2" xfId="272"/>
    <cellStyle name="Heading 3" xfId="273"/>
    <cellStyle name="Heading 4" xfId="274"/>
    <cellStyle name="HEADING1" xfId="275"/>
    <cellStyle name="HEADING1 2" xfId="276"/>
    <cellStyle name="HEADING1 3" xfId="277"/>
    <cellStyle name="HEADING1_CHI" xfId="278"/>
    <cellStyle name="HEADING2" xfId="279"/>
    <cellStyle name="HEADING2 2" xfId="280"/>
    <cellStyle name="HEADING2 3" xfId="281"/>
    <cellStyle name="HEADING2_CHI" xfId="282"/>
    <cellStyle name="HEADINGS" xfId="283"/>
    <cellStyle name="HEADINGSTOP" xfId="284"/>
    <cellStyle name="headoption" xfId="285"/>
    <cellStyle name="Hoa-Scholl" xfId="286"/>
    <cellStyle name="i·0" xfId="287"/>
    <cellStyle name="Input" xfId="288"/>
    <cellStyle name="Input [yellow]" xfId="289"/>
    <cellStyle name="khanh" xfId="290"/>
    <cellStyle name="Ledger 17 x 11 in" xfId="291"/>
    <cellStyle name="Ledger 17 x 11 in 2" xfId="292"/>
    <cellStyle name="Ledger 17 x 11 in 2 2" xfId="293"/>
    <cellStyle name="Ledger 17 x 11 in 3" xfId="294"/>
    <cellStyle name="Ledger 17 x 11 in_bieu 1" xfId="295"/>
    <cellStyle name="Link Currency (0)" xfId="296"/>
    <cellStyle name="Link Currency (2)" xfId="297"/>
    <cellStyle name="Link Units (0)" xfId="298"/>
    <cellStyle name="Link Units (1)" xfId="299"/>
    <cellStyle name="Link Units (2)" xfId="300"/>
    <cellStyle name="Linked Cell" xfId="301"/>
    <cellStyle name="Migliaia (0)_CALPREZZ" xfId="302"/>
    <cellStyle name="Migliaia_ PESO ELETTR." xfId="303"/>
    <cellStyle name="Millares [0]_Well Timing" xfId="304"/>
    <cellStyle name="Millares_Well Timing" xfId="305"/>
    <cellStyle name="Milliers [0]_      " xfId="306"/>
    <cellStyle name="Milliers_      " xfId="307"/>
    <cellStyle name="Model" xfId="308"/>
    <cellStyle name="moi" xfId="309"/>
    <cellStyle name="Moneda [0]_Well Timing" xfId="310"/>
    <cellStyle name="Moneda_Well Timing" xfId="311"/>
    <cellStyle name="Monétaire [0]_      " xfId="312"/>
    <cellStyle name="Monétaire_      " xfId="313"/>
    <cellStyle name="n" xfId="314"/>
    <cellStyle name="n 2" xfId="315"/>
    <cellStyle name="Neutral" xfId="316"/>
    <cellStyle name="New Times Roman" xfId="317"/>
    <cellStyle name="New Times Roman 2" xfId="318"/>
    <cellStyle name="no dec" xfId="319"/>
    <cellStyle name="Normal - Style1" xfId="320"/>
    <cellStyle name="Normal 10" xfId="321"/>
    <cellStyle name="Normal 11" xfId="322"/>
    <cellStyle name="Normal 12" xfId="323"/>
    <cellStyle name="Normal 13" xfId="324"/>
    <cellStyle name="Normal 14" xfId="325"/>
    <cellStyle name="Normal 15" xfId="326"/>
    <cellStyle name="Normal 16" xfId="327"/>
    <cellStyle name="Normal 2" xfId="328"/>
    <cellStyle name="Normal 2 2" xfId="329"/>
    <cellStyle name="Normal 2 3" xfId="330"/>
    <cellStyle name="Normal 2 3 2" xfId="331"/>
    <cellStyle name="Normal 2 3 2 2" xfId="332"/>
    <cellStyle name="Normal 2 3 3" xfId="333"/>
    <cellStyle name="Normal 2 3_Phu luc dinh kem Thong tu 69" xfId="334"/>
    <cellStyle name="Normal 2_160507 Bieu mau NSDP ND sua ND73" xfId="335"/>
    <cellStyle name="Normal 23" xfId="336"/>
    <cellStyle name="Normal 24" xfId="337"/>
    <cellStyle name="Normal 25" xfId="338"/>
    <cellStyle name="Normal 26" xfId="339"/>
    <cellStyle name="Normal 27" xfId="340"/>
    <cellStyle name="Normal 28" xfId="341"/>
    <cellStyle name="Normal 29" xfId="342"/>
    <cellStyle name="Normal 3" xfId="343"/>
    <cellStyle name="Normal 30" xfId="344"/>
    <cellStyle name="Normal 30 2" xfId="345"/>
    <cellStyle name="Normal 31" xfId="346"/>
    <cellStyle name="Normal 31 2" xfId="347"/>
    <cellStyle name="Normal 32" xfId="348"/>
    <cellStyle name="Normal 4" xfId="349"/>
    <cellStyle name="Normal 4 2" xfId="350"/>
    <cellStyle name="Normal 4_160513 Bieu mau NSDP ND sua ND73" xfId="351"/>
    <cellStyle name="Normal 5" xfId="352"/>
    <cellStyle name="Normal 6" xfId="353"/>
    <cellStyle name="Normal 7" xfId="354"/>
    <cellStyle name="Normal 8" xfId="355"/>
    <cellStyle name="Normal 8 2" xfId="356"/>
    <cellStyle name="Normal 9" xfId="357"/>
    <cellStyle name="Normal 9 2" xfId="358"/>
    <cellStyle name="Normal 9_BieuHD2016-2020Tquang2(OK)" xfId="359"/>
    <cellStyle name="Normal_Bieu mau (CV )" xfId="360"/>
    <cellStyle name="Normal_CD 2_Tong họp DT Chi NS ĐF 2010 BCHĐND 18-11-2009" xfId="361"/>
    <cellStyle name="Normal1" xfId="362"/>
    <cellStyle name="Normale_ PESO ELETTR." xfId="363"/>
    <cellStyle name="Normalny_Cennik obowiazuje od 06-08-2001 r (1)" xfId="364"/>
    <cellStyle name="Note" xfId="365"/>
    <cellStyle name="Œ…‹æØ‚è [0.00]_laroux" xfId="366"/>
    <cellStyle name="Œ…‹æØ‚è_laroux" xfId="367"/>
    <cellStyle name="oft Excel]&#13;&#10;Comment=open=/f ‚ðw’è‚·‚é‚ÆAƒ†[ƒU[’è‹`ŠÖ”‚ðŠÖ”“\‚è•t‚¯‚Ìˆê——‚É“o˜^‚·‚é‚±‚Æ‚ª‚Å‚«‚Ü‚·B&#13;&#10;Maximized" xfId="368"/>
    <cellStyle name="oft Excel]&#13;&#10;Comment=open=/f ‚ðŽw’è‚·‚é‚ÆAƒ†[ƒU[’è‹`ŠÖ”‚ðŠÖ”“\‚è•t‚¯‚Ìˆê——‚É“o˜^‚·‚é‚±‚Æ‚ª‚Å‚«‚Ü‚·B&#13;&#10;Maximized" xfId="369"/>
    <cellStyle name="oft Excel]&#13;&#10;Comment=The open=/f lines load custom functions into the Paste Function list.&#13;&#10;Maximized=2&#13;&#10;Basics=1&#13;&#10;A" xfId="370"/>
    <cellStyle name="oft Excel]&#13;&#10;Comment=The open=/f lines load custom functions into the Paste Function list.&#13;&#10;Maximized=3&#13;&#10;Basics=1&#13;&#10;A" xfId="371"/>
    <cellStyle name="omma [0]_Mktg Prog" xfId="372"/>
    <cellStyle name="ormal_Sheet1_1" xfId="373"/>
    <cellStyle name="Output" xfId="374"/>
    <cellStyle name="per.style" xfId="375"/>
    <cellStyle name="Percent" xfId="376"/>
    <cellStyle name="Percent [0]" xfId="377"/>
    <cellStyle name="Percent [00]" xfId="378"/>
    <cellStyle name="Percent [2]" xfId="379"/>
    <cellStyle name="Percent 10" xfId="380"/>
    <cellStyle name="Percent 11" xfId="381"/>
    <cellStyle name="Percent 12" xfId="382"/>
    <cellStyle name="Percent 13" xfId="383"/>
    <cellStyle name="Percent 14" xfId="384"/>
    <cellStyle name="Percent 15" xfId="385"/>
    <cellStyle name="Percent 16" xfId="386"/>
    <cellStyle name="Percent 17" xfId="387"/>
    <cellStyle name="Percent 18" xfId="388"/>
    <cellStyle name="Percent 19" xfId="389"/>
    <cellStyle name="Percent 2" xfId="390"/>
    <cellStyle name="Percent 2 2" xfId="391"/>
    <cellStyle name="Percent 2 2 2" xfId="392"/>
    <cellStyle name="Percent 20" xfId="393"/>
    <cellStyle name="Percent 21" xfId="394"/>
    <cellStyle name="Percent 22" xfId="395"/>
    <cellStyle name="Percent 23" xfId="396"/>
    <cellStyle name="Percent 24" xfId="397"/>
    <cellStyle name="Percent 3" xfId="398"/>
    <cellStyle name="Percent 4" xfId="399"/>
    <cellStyle name="Percent 4 2" xfId="400"/>
    <cellStyle name="Percent 5" xfId="401"/>
    <cellStyle name="Percent 6" xfId="402"/>
    <cellStyle name="Percent 7" xfId="403"/>
    <cellStyle name="Percent 8" xfId="404"/>
    <cellStyle name="Percent 9" xfId="405"/>
    <cellStyle name="PERCENTAGE" xfId="406"/>
    <cellStyle name="Phần Trăm 2" xfId="407"/>
    <cellStyle name="Phần Trăm 2 2" xfId="408"/>
    <cellStyle name="PrePop Currency (0)" xfId="409"/>
    <cellStyle name="PrePop Currency (2)" xfId="410"/>
    <cellStyle name="PrePop Units (0)" xfId="411"/>
    <cellStyle name="PrePop Units (1)" xfId="412"/>
    <cellStyle name="PrePop Units (2)" xfId="413"/>
    <cellStyle name="pricing" xfId="414"/>
    <cellStyle name="PSChar" xfId="415"/>
    <cellStyle name="PSHeading" xfId="416"/>
    <cellStyle name="regstoresfromspecstores" xfId="417"/>
    <cellStyle name="RevList" xfId="418"/>
    <cellStyle name="S—_x0008_" xfId="419"/>
    <cellStyle name="s]&#13;&#10;spooler=yes&#13;&#10;load=&#13;&#10;Beep=yes&#13;&#10;NullPort=None&#13;&#10;BorderWidth=3&#13;&#10;CursorBlinkRate=1200&#13;&#10;DoubleClickSpeed=452&#13;&#10;Programs=co" xfId="420"/>
    <cellStyle name="SAPBEXaggData" xfId="421"/>
    <cellStyle name="SAPBEXaggDataEmph" xfId="422"/>
    <cellStyle name="SAPBEXaggItem" xfId="423"/>
    <cellStyle name="SAPBEXchaText" xfId="424"/>
    <cellStyle name="SAPBEXexcBad7" xfId="425"/>
    <cellStyle name="SAPBEXexcBad8" xfId="426"/>
    <cellStyle name="SAPBEXexcBad9" xfId="427"/>
    <cellStyle name="SAPBEXexcCritical4" xfId="428"/>
    <cellStyle name="SAPBEXexcCritical5" xfId="429"/>
    <cellStyle name="SAPBEXexcCritical6" xfId="430"/>
    <cellStyle name="SAPBEXexcGood1" xfId="431"/>
    <cellStyle name="SAPBEXexcGood2" xfId="432"/>
    <cellStyle name="SAPBEXexcGood3" xfId="433"/>
    <cellStyle name="SAPBEXfilterDrill" xfId="434"/>
    <cellStyle name="SAPBEXfilterItem" xfId="435"/>
    <cellStyle name="SAPBEXfilterText" xfId="436"/>
    <cellStyle name="SAPBEXformats" xfId="437"/>
    <cellStyle name="SAPBEXheaderItem" xfId="438"/>
    <cellStyle name="SAPBEXheaderText" xfId="439"/>
    <cellStyle name="SAPBEXresData" xfId="440"/>
    <cellStyle name="SAPBEXresDataEmph" xfId="441"/>
    <cellStyle name="SAPBEXresItem" xfId="442"/>
    <cellStyle name="SAPBEXstdData" xfId="443"/>
    <cellStyle name="SAPBEXstdDataEmph" xfId="444"/>
    <cellStyle name="SAPBEXstdItem" xfId="445"/>
    <cellStyle name="SAPBEXtitle" xfId="446"/>
    <cellStyle name="SAPBEXundefined" xfId="447"/>
    <cellStyle name="SHADEDSTORES" xfId="448"/>
    <cellStyle name="specstores" xfId="449"/>
    <cellStyle name="Standard" xfId="450"/>
    <cellStyle name="style" xfId="451"/>
    <cellStyle name="Style 1" xfId="452"/>
    <cellStyle name="Style 2" xfId="453"/>
    <cellStyle name="Style 3" xfId="454"/>
    <cellStyle name="Style 4" xfId="455"/>
    <cellStyle name="Style 5" xfId="456"/>
    <cellStyle name="Style 6" xfId="457"/>
    <cellStyle name="subhead" xfId="458"/>
    <cellStyle name="Subtotal" xfId="459"/>
    <cellStyle name="T" xfId="460"/>
    <cellStyle name="T_50-BB Vung tau 2011" xfId="461"/>
    <cellStyle name="T_50-BB Vung tau 2011_27-8Tong hop PA uoc 2012-DT 2013 -PA 420.000 ty-490.000 ty chuyen doi" xfId="462"/>
    <cellStyle name="T_bieu 1" xfId="463"/>
    <cellStyle name="T_bieu 2" xfId="464"/>
    <cellStyle name="T_bieu 4" xfId="465"/>
    <cellStyle name="Text Indent A" xfId="466"/>
    <cellStyle name="Text Indent B" xfId="467"/>
    <cellStyle name="Text Indent C" xfId="468"/>
    <cellStyle name="th" xfId="469"/>
    <cellStyle name="þ_x001D_ð¤_x000C_¯þ_x0014_&#13;¨þU_x0001_À_x0004_ _x0015__x000F__x0001__x0001_" xfId="470"/>
    <cellStyle name="þ_x001D_ð·_x000C_æþ'&#13;ßþU_x0001_Ø_x0005_ü_x0014__x0007__x0001__x0001_" xfId="471"/>
    <cellStyle name="þ_x001D_ðÇ%Uý—&amp;Hý9_x0008_Ÿ s&#10;_x0007__x0001__x0001_" xfId="472"/>
    <cellStyle name="þ_x001D_ðÇ%Uý—&amp;Hý9_x0008_Ÿ s&#10;_x0007__x0001__x0001_" xfId="473"/>
    <cellStyle name="þ_x001D_ðK_x000C_Fý_x001B_&#13;9ýU_x0001_Ð_x0008_¦)_x0007__x0001__x0001_" xfId="474"/>
    <cellStyle name="Thuyet minh" xfId="475"/>
    <cellStyle name="Title" xfId="476"/>
    <cellStyle name="Total" xfId="477"/>
    <cellStyle name="Total 2" xfId="478"/>
    <cellStyle name="Valuta (0)_CALPREZZ" xfId="479"/>
    <cellStyle name="Valuta_ PESO ELETTR." xfId="480"/>
    <cellStyle name="viet" xfId="481"/>
    <cellStyle name="viet2" xfId="482"/>
    <cellStyle name="Vn Time 13" xfId="483"/>
    <cellStyle name="Vn Time 14" xfId="484"/>
    <cellStyle name="vnbo" xfId="485"/>
    <cellStyle name="vnhead1" xfId="486"/>
    <cellStyle name="vnhead2" xfId="487"/>
    <cellStyle name="vnhead3" xfId="488"/>
    <cellStyle name="vnhead4" xfId="489"/>
    <cellStyle name="vntxt1" xfId="490"/>
    <cellStyle name="vntxt2" xfId="491"/>
    <cellStyle name="Währung [0]_UXO VII" xfId="492"/>
    <cellStyle name="Währung_UXO VII" xfId="493"/>
    <cellStyle name="Walutowy [0]_Invoices2001Slovakia" xfId="494"/>
    <cellStyle name="Walutowy_Invoices2001Slovakia" xfId="495"/>
    <cellStyle name="Warning Text" xfId="496"/>
    <cellStyle name="xuan" xfId="497"/>
    <cellStyle name=" [0.00]_ Att. 1- Cover" xfId="498"/>
    <cellStyle name="_ Att. 1- Cover" xfId="499"/>
    <cellStyle name="?_ Att. 1- Cover" xfId="500"/>
    <cellStyle name="똿뗦먛귟 [0.00]_PRODUCT DETAIL Q1" xfId="501"/>
    <cellStyle name="똿뗦먛귟_PRODUCT DETAIL Q1" xfId="502"/>
    <cellStyle name="믅됞 [0.00]_PRODUCT DETAIL Q1" xfId="503"/>
    <cellStyle name="믅됞_PRODUCT DETAIL Q1" xfId="504"/>
    <cellStyle name="백분율_95" xfId="505"/>
    <cellStyle name="뷭?_BOOKSHIP" xfId="506"/>
    <cellStyle name="안건회계법인" xfId="507"/>
    <cellStyle name="콤마 [0]_ 비목별 월별기술 " xfId="508"/>
    <cellStyle name="콤마_ 비목별 월별기술 " xfId="509"/>
    <cellStyle name="통화 [0]_1202" xfId="510"/>
    <cellStyle name="통화_1202" xfId="511"/>
    <cellStyle name="표준_(정보부문)월별인원계획" xfId="512"/>
    <cellStyle name="一般_00Q3902REV.1" xfId="513"/>
    <cellStyle name="千分位[0]_00Q3902REV.1" xfId="514"/>
    <cellStyle name="千分位_00Q3902REV.1" xfId="515"/>
    <cellStyle name="桁区切り_NADUONG BQ (Draft)" xfId="516"/>
    <cellStyle name="標準_BOQ-08" xfId="517"/>
    <cellStyle name="貨幣 [0]_00Q3902REV.1" xfId="518"/>
    <cellStyle name="貨幣[0]_BRE" xfId="519"/>
    <cellStyle name="貨幣_00Q3902REV.1" xfId="520"/>
    <cellStyle name="通貨_MITSUI1_BQ" xfId="5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T%202020\&#431;&#7899;c%20th&#7921;c%20hi&#7879;n%20c&#7843;%20n&#259;m%202019_t&#7893;ng%20h&#7907;p%20th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istrator\Downloads\BC%20UOC%20CA%20NAM%202019%20ng&#224;y%201211201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U%20TOAN%202020\NG&#192;Y%204.12.2019\MAU%20BIEU%20ND%2031%20DU%20TOAN%202020.14%20(05.12.20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C&#244;ng%20khai%20DT%202019%20b&#225;o%20c&#225;o%20H&#272;ND%20ng&#224;y%2004122018_g&#7917;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dministrator\Downloads\MAU%20BIEU%20ND%2031%20DU%20TOAN%202020.16%20(06.12.2019%20bi&#7875;u%20i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Điều tiết (thuế)"/>
      <sheetName val="Tiền đất (thuế)"/>
      <sheetName val="đất cả năm"/>
      <sheetName val="thu 10 tháng"/>
      <sheetName val="thực hiện 10 tháng"/>
      <sheetName val="thực hiện cả năm"/>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CHÍNH"/>
      <sheetName val="CHI"/>
      <sheetName val="TH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ỷ lệ điều tiết thu 2020"/>
      <sheetName val="điều tiết 2021-2022"/>
      <sheetName val="THU 2019"/>
      <sheetName val="CHI2019"/>
      <sheetName val="THU 2020"/>
      <sheetName val="CHI 2020"/>
      <sheetName val="T05"/>
      <sheetName val="T06"/>
      <sheetName val="H07"/>
      <sheetName val="H08"/>
      <sheetName val="H09"/>
      <sheetName val="X10"/>
      <sheetName val="X11"/>
      <sheetName val="X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kht)"/>
      <sheetName val="47"/>
      <sheetName val="48"/>
      <sheetName val="07-AQ"/>
      <sheetName val="DC-H1"/>
      <sheetName val="DC-H2"/>
      <sheetName val="DC-H3"/>
      <sheetName val="DC-H4"/>
      <sheetName val="DC -X"/>
      <sheetName val="DC-X2"/>
      <sheetName val="DC-X3"/>
      <sheetName val="Sheet10"/>
    </sheetNames>
    <sheetDataSet>
      <sheetData sheetId="2">
        <row r="42">
          <cell r="I42">
            <v>4048905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ểu 33"/>
      <sheetName val="Biểu 34"/>
      <sheetName val="Biểu 35"/>
      <sheetName val="Biểu 36"/>
      <sheetName val="Biểu 37"/>
      <sheetName val="Biểu 38"/>
      <sheetName val="Biểu 39"/>
      <sheetName val="Biểu 40"/>
      <sheetName val="Biểu 41"/>
      <sheetName val="Biểu 42"/>
      <sheetName val="Biểu 43"/>
      <sheetName val="Biểu 44"/>
      <sheetName val="Biểu 45"/>
      <sheetName val="Biểu 59(năm)"/>
      <sheetName val="Biểu 60(năm)"/>
      <sheetName val="Biểu 61(năm)"/>
    </sheetNames>
    <sheetDataSet>
      <sheetData sheetId="4">
        <row r="37">
          <cell r="C37">
            <v>1230</v>
          </cell>
        </row>
        <row r="39">
          <cell r="C3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4"/>
  <sheetViews>
    <sheetView zoomScalePageLayoutView="0" workbookViewId="0" topLeftCell="A1">
      <selection activeCell="A3" sqref="A3:F3"/>
    </sheetView>
  </sheetViews>
  <sheetFormatPr defaultColWidth="9.140625" defaultRowHeight="15"/>
  <cols>
    <col min="1" max="1" width="4.57421875" style="0" customWidth="1"/>
    <col min="2" max="2" width="38.57421875" style="0" customWidth="1"/>
    <col min="3" max="6" width="13.140625" style="0" customWidth="1"/>
    <col min="7" max="7" width="10.140625" style="0" bestFit="1" customWidth="1"/>
  </cols>
  <sheetData>
    <row r="1" spans="4:6" ht="15.75">
      <c r="D1" s="512" t="s">
        <v>651</v>
      </c>
      <c r="E1" s="512"/>
      <c r="F1" s="512"/>
    </row>
    <row r="2" spans="1:6" s="47" customFormat="1" ht="25.5" customHeight="1">
      <c r="A2" s="515" t="s">
        <v>51</v>
      </c>
      <c r="B2" s="515"/>
      <c r="C2" s="515"/>
      <c r="D2" s="515"/>
      <c r="E2" s="515"/>
      <c r="F2" s="515"/>
    </row>
    <row r="3" spans="1:6" s="47" customFormat="1" ht="18" customHeight="1">
      <c r="A3" s="516" t="s">
        <v>698</v>
      </c>
      <c r="B3" s="517"/>
      <c r="C3" s="517"/>
      <c r="D3" s="517"/>
      <c r="E3" s="517"/>
      <c r="F3" s="517"/>
    </row>
    <row r="4" ht="15">
      <c r="F4" s="49"/>
    </row>
    <row r="5" spans="1:6" ht="37.5" customHeight="1">
      <c r="A5" s="518" t="s">
        <v>2</v>
      </c>
      <c r="B5" s="518" t="s">
        <v>53</v>
      </c>
      <c r="C5" s="518" t="s">
        <v>54</v>
      </c>
      <c r="D5" s="518" t="s">
        <v>55</v>
      </c>
      <c r="E5" s="518" t="s">
        <v>56</v>
      </c>
      <c r="F5" s="513" t="s">
        <v>97</v>
      </c>
    </row>
    <row r="6" spans="1:6" ht="25.5" customHeight="1">
      <c r="A6" s="518"/>
      <c r="B6" s="518"/>
      <c r="C6" s="518"/>
      <c r="D6" s="518"/>
      <c r="E6" s="518"/>
      <c r="F6" s="514"/>
    </row>
    <row r="7" spans="1:6" ht="15">
      <c r="A7" s="50" t="s">
        <v>10</v>
      </c>
      <c r="B7" s="50" t="s">
        <v>11</v>
      </c>
      <c r="C7" s="50">
        <v>1</v>
      </c>
      <c r="D7" s="50">
        <v>2</v>
      </c>
      <c r="E7" s="50">
        <v>3</v>
      </c>
      <c r="F7" s="50">
        <v>4</v>
      </c>
    </row>
    <row r="8" spans="1:6" s="54" customFormat="1" ht="15">
      <c r="A8" s="50" t="s">
        <v>10</v>
      </c>
      <c r="B8" s="51" t="s">
        <v>58</v>
      </c>
      <c r="C8" s="52">
        <v>12005468.4</v>
      </c>
      <c r="D8" s="52">
        <v>19984504</v>
      </c>
      <c r="E8" s="52">
        <v>13522551</v>
      </c>
      <c r="F8" s="53">
        <v>1.126365965029736</v>
      </c>
    </row>
    <row r="9" spans="1:6" s="54" customFormat="1" ht="15">
      <c r="A9" s="50" t="s">
        <v>18</v>
      </c>
      <c r="B9" s="51" t="s">
        <v>59</v>
      </c>
      <c r="C9" s="52">
        <v>11158857.4</v>
      </c>
      <c r="D9" s="52">
        <v>14125360</v>
      </c>
      <c r="E9" s="52">
        <v>12159942</v>
      </c>
      <c r="F9" s="53">
        <v>1.0897121061875026</v>
      </c>
    </row>
    <row r="10" spans="1:6" s="59" customFormat="1" ht="15">
      <c r="A10" s="55" t="s">
        <v>60</v>
      </c>
      <c r="B10" s="56" t="s">
        <v>61</v>
      </c>
      <c r="C10" s="57">
        <v>2631701</v>
      </c>
      <c r="D10" s="57">
        <v>5097000</v>
      </c>
      <c r="E10" s="57">
        <v>3323380</v>
      </c>
      <c r="F10" s="58">
        <v>1.2628258301379982</v>
      </c>
    </row>
    <row r="11" spans="1:6" s="59" customFormat="1" ht="24" customHeight="1">
      <c r="A11" s="55" t="s">
        <v>60</v>
      </c>
      <c r="B11" s="56" t="s">
        <v>62</v>
      </c>
      <c r="C11" s="57">
        <v>8527156.4</v>
      </c>
      <c r="D11" s="57">
        <v>9028360</v>
      </c>
      <c r="E11" s="57">
        <v>8836562</v>
      </c>
      <c r="F11" s="58">
        <v>1.0362847337947267</v>
      </c>
    </row>
    <row r="12" spans="1:6" s="54" customFormat="1" ht="15">
      <c r="A12" s="50" t="s">
        <v>41</v>
      </c>
      <c r="B12" s="51" t="s">
        <v>63</v>
      </c>
      <c r="C12" s="52">
        <v>846611</v>
      </c>
      <c r="D12" s="52">
        <v>1372387</v>
      </c>
      <c r="E12" s="52">
        <v>1362609</v>
      </c>
      <c r="F12" s="53">
        <v>1.6094865292324338</v>
      </c>
    </row>
    <row r="13" spans="1:6" s="59" customFormat="1" ht="15">
      <c r="A13" s="55">
        <v>1</v>
      </c>
      <c r="B13" s="56" t="s">
        <v>64</v>
      </c>
      <c r="C13" s="57">
        <v>84845</v>
      </c>
      <c r="D13" s="57">
        <v>84845</v>
      </c>
      <c r="E13" s="57">
        <v>176500</v>
      </c>
      <c r="F13" s="58"/>
    </row>
    <row r="14" spans="1:6" s="59" customFormat="1" ht="15">
      <c r="A14" s="55">
        <v>2</v>
      </c>
      <c r="B14" s="56" t="s">
        <v>65</v>
      </c>
      <c r="C14" s="57">
        <v>761766</v>
      </c>
      <c r="D14" s="57">
        <v>1287542</v>
      </c>
      <c r="E14" s="57">
        <v>1186109</v>
      </c>
      <c r="F14" s="58">
        <v>1.5570516405300314</v>
      </c>
    </row>
    <row r="15" spans="1:6" s="54" customFormat="1" ht="15" hidden="1">
      <c r="A15" s="50"/>
      <c r="B15" s="51"/>
      <c r="C15" s="52"/>
      <c r="D15" s="52"/>
      <c r="E15" s="51"/>
      <c r="F15" s="53"/>
    </row>
    <row r="16" spans="1:6" s="54" customFormat="1" ht="15">
      <c r="A16" s="50" t="s">
        <v>66</v>
      </c>
      <c r="B16" s="51" t="s">
        <v>67</v>
      </c>
      <c r="C16" s="52">
        <v>0</v>
      </c>
      <c r="D16" s="52">
        <v>336852</v>
      </c>
      <c r="E16" s="51"/>
      <c r="F16" s="53"/>
    </row>
    <row r="17" spans="1:6" s="54" customFormat="1" ht="25.5">
      <c r="A17" s="50" t="s">
        <v>66</v>
      </c>
      <c r="B17" s="51" t="s">
        <v>68</v>
      </c>
      <c r="C17" s="52">
        <v>0</v>
      </c>
      <c r="D17" s="52">
        <v>4048905</v>
      </c>
      <c r="E17" s="51"/>
      <c r="F17" s="53"/>
    </row>
    <row r="18" spans="1:6" s="54" customFormat="1" ht="15">
      <c r="A18" s="50" t="s">
        <v>69</v>
      </c>
      <c r="B18" s="51" t="s">
        <v>70</v>
      </c>
      <c r="C18" s="52">
        <v>0</v>
      </c>
      <c r="D18" s="52">
        <v>50000</v>
      </c>
      <c r="E18" s="51"/>
      <c r="F18" s="53"/>
    </row>
    <row r="19" spans="1:6" s="54" customFormat="1" ht="25.5" hidden="1">
      <c r="A19" s="50" t="s">
        <v>71</v>
      </c>
      <c r="B19" s="51" t="s">
        <v>72</v>
      </c>
      <c r="C19" s="52"/>
      <c r="D19" s="52">
        <v>0</v>
      </c>
      <c r="E19" s="51"/>
      <c r="F19" s="53"/>
    </row>
    <row r="20" spans="1:6" s="54" customFormat="1" ht="25.5">
      <c r="A20" s="50" t="s">
        <v>73</v>
      </c>
      <c r="B20" s="51" t="s">
        <v>74</v>
      </c>
      <c r="C20" s="52"/>
      <c r="D20" s="52">
        <v>16000</v>
      </c>
      <c r="E20" s="51"/>
      <c r="F20" s="53"/>
    </row>
    <row r="21" spans="1:6" s="54" customFormat="1" ht="15">
      <c r="A21" s="50" t="s">
        <v>75</v>
      </c>
      <c r="B21" s="51" t="s">
        <v>76</v>
      </c>
      <c r="C21" s="52">
        <v>0</v>
      </c>
      <c r="D21" s="52">
        <v>35000</v>
      </c>
      <c r="E21" s="51"/>
      <c r="F21" s="53"/>
    </row>
    <row r="22" spans="1:7" s="54" customFormat="1" ht="15">
      <c r="A22" s="50" t="s">
        <v>11</v>
      </c>
      <c r="B22" s="51" t="s">
        <v>77</v>
      </c>
      <c r="C22" s="52">
        <v>11983368</v>
      </c>
      <c r="D22" s="52">
        <v>19904313.2</v>
      </c>
      <c r="E22" s="52">
        <v>13528850.58</v>
      </c>
      <c r="F22" s="53">
        <v>1.1289689659868578</v>
      </c>
      <c r="G22" s="60"/>
    </row>
    <row r="23" spans="1:6" s="54" customFormat="1" ht="15">
      <c r="A23" s="50" t="s">
        <v>18</v>
      </c>
      <c r="B23" s="51" t="s">
        <v>78</v>
      </c>
      <c r="C23" s="52">
        <v>11221602</v>
      </c>
      <c r="D23" s="52">
        <v>18450175.2</v>
      </c>
      <c r="E23" s="52">
        <v>12342741.58</v>
      </c>
      <c r="F23" s="53">
        <v>1.0999090486367276</v>
      </c>
    </row>
    <row r="24" spans="1:6" s="59" customFormat="1" ht="15">
      <c r="A24" s="55">
        <v>1</v>
      </c>
      <c r="B24" s="56" t="s">
        <v>79</v>
      </c>
      <c r="C24" s="57">
        <v>2181809</v>
      </c>
      <c r="D24" s="57">
        <v>6834327</v>
      </c>
      <c r="E24" s="57">
        <v>2822265</v>
      </c>
      <c r="F24" s="58">
        <v>1.293543568662518</v>
      </c>
    </row>
    <row r="25" spans="1:6" s="59" customFormat="1" ht="15">
      <c r="A25" s="55">
        <v>2</v>
      </c>
      <c r="B25" s="56" t="s">
        <v>80</v>
      </c>
      <c r="C25" s="57">
        <v>8812886</v>
      </c>
      <c r="D25" s="57">
        <v>10652111.2</v>
      </c>
      <c r="E25" s="57">
        <v>9264414</v>
      </c>
      <c r="F25" s="58">
        <v>1.0512349756935468</v>
      </c>
    </row>
    <row r="26" spans="1:6" s="59" customFormat="1" ht="25.5">
      <c r="A26" s="55">
        <v>3</v>
      </c>
      <c r="B26" s="56" t="s">
        <v>81</v>
      </c>
      <c r="C26" s="57">
        <v>800</v>
      </c>
      <c r="D26" s="57">
        <v>800</v>
      </c>
      <c r="E26" s="57">
        <v>8100</v>
      </c>
      <c r="F26" s="58"/>
    </row>
    <row r="27" spans="1:6" s="59" customFormat="1" ht="15">
      <c r="A27" s="55">
        <v>4</v>
      </c>
      <c r="B27" s="56" t="s">
        <v>82</v>
      </c>
      <c r="C27" s="57">
        <v>1230</v>
      </c>
      <c r="D27" s="57">
        <v>16415</v>
      </c>
      <c r="E27" s="57">
        <v>1230</v>
      </c>
      <c r="F27" s="58">
        <v>1</v>
      </c>
    </row>
    <row r="28" spans="1:6" s="59" customFormat="1" ht="15">
      <c r="A28" s="55">
        <v>5</v>
      </c>
      <c r="B28" s="56" t="s">
        <v>83</v>
      </c>
      <c r="C28" s="57">
        <v>224877</v>
      </c>
      <c r="D28" s="57">
        <v>0</v>
      </c>
      <c r="E28" s="57">
        <v>246732.58000000002</v>
      </c>
      <c r="F28" s="58">
        <v>1.097189041120257</v>
      </c>
    </row>
    <row r="29" spans="1:6" s="59" customFormat="1" ht="15">
      <c r="A29" s="55">
        <v>6</v>
      </c>
      <c r="B29" s="56" t="s">
        <v>84</v>
      </c>
      <c r="C29" s="57">
        <v>0</v>
      </c>
      <c r="D29" s="57">
        <v>946522</v>
      </c>
      <c r="E29" s="57">
        <v>0</v>
      </c>
      <c r="F29" s="58"/>
    </row>
    <row r="30" spans="1:6" s="54" customFormat="1" ht="15">
      <c r="A30" s="50" t="s">
        <v>41</v>
      </c>
      <c r="B30" s="51" t="s">
        <v>85</v>
      </c>
      <c r="C30" s="52">
        <v>761766</v>
      </c>
      <c r="D30" s="52">
        <v>1446053</v>
      </c>
      <c r="E30" s="52">
        <v>1186109</v>
      </c>
      <c r="F30" s="53">
        <v>1.5570516405300314</v>
      </c>
    </row>
    <row r="31" spans="1:6" s="59" customFormat="1" ht="15">
      <c r="A31" s="55">
        <v>1</v>
      </c>
      <c r="B31" s="56" t="s">
        <v>86</v>
      </c>
      <c r="C31" s="57">
        <v>258800</v>
      </c>
      <c r="D31" s="57">
        <v>258800</v>
      </c>
      <c r="E31" s="57">
        <v>422610</v>
      </c>
      <c r="F31" s="58">
        <v>1.6329598145285935</v>
      </c>
    </row>
    <row r="32" spans="1:7" s="59" customFormat="1" ht="15">
      <c r="A32" s="55">
        <v>2</v>
      </c>
      <c r="B32" s="56" t="s">
        <v>87</v>
      </c>
      <c r="C32" s="57">
        <v>502966</v>
      </c>
      <c r="D32" s="57">
        <v>1187253</v>
      </c>
      <c r="E32" s="57">
        <v>763499</v>
      </c>
      <c r="F32" s="58">
        <v>1.5179932639582</v>
      </c>
      <c r="G32" s="61"/>
    </row>
    <row r="33" spans="1:6" s="54" customFormat="1" ht="15" hidden="1">
      <c r="A33" s="50" t="s">
        <v>43</v>
      </c>
      <c r="B33" s="51" t="s">
        <v>88</v>
      </c>
      <c r="C33" s="52">
        <v>0</v>
      </c>
      <c r="D33" s="52">
        <v>0</v>
      </c>
      <c r="E33" s="51"/>
      <c r="F33" s="53"/>
    </row>
    <row r="34" spans="1:6" s="54" customFormat="1" ht="15">
      <c r="A34" s="50" t="s">
        <v>43</v>
      </c>
      <c r="B34" s="51" t="s">
        <v>89</v>
      </c>
      <c r="C34" s="52">
        <v>0</v>
      </c>
      <c r="D34" s="52">
        <v>8085</v>
      </c>
      <c r="E34" s="51"/>
      <c r="F34" s="53"/>
    </row>
    <row r="35" spans="1:6" s="54" customFormat="1" ht="15">
      <c r="A35" s="50" t="s">
        <v>45</v>
      </c>
      <c r="B35" s="51" t="s">
        <v>90</v>
      </c>
      <c r="C35" s="52">
        <v>22100</v>
      </c>
      <c r="D35" s="52">
        <v>80190</v>
      </c>
      <c r="E35" s="52">
        <v>6300</v>
      </c>
      <c r="F35" s="53">
        <v>0.2850678733031674</v>
      </c>
    </row>
    <row r="36" spans="1:6" s="54" customFormat="1" ht="15">
      <c r="A36" s="50" t="s">
        <v>46</v>
      </c>
      <c r="B36" s="51" t="s">
        <v>91</v>
      </c>
      <c r="C36" s="52">
        <v>53100</v>
      </c>
      <c r="D36" s="52">
        <v>80190</v>
      </c>
      <c r="E36" s="52">
        <v>23200</v>
      </c>
      <c r="F36" s="53">
        <v>0.4369114877589454</v>
      </c>
    </row>
    <row r="37" spans="1:6" s="54" customFormat="1" ht="15">
      <c r="A37" s="50" t="s">
        <v>18</v>
      </c>
      <c r="B37" s="51" t="s">
        <v>92</v>
      </c>
      <c r="C37" s="52">
        <v>0</v>
      </c>
      <c r="D37" s="52">
        <v>0</v>
      </c>
      <c r="E37" s="51"/>
      <c r="F37" s="53"/>
    </row>
    <row r="38" spans="1:6" s="54" customFormat="1" ht="25.5">
      <c r="A38" s="50" t="s">
        <v>41</v>
      </c>
      <c r="B38" s="51" t="s">
        <v>93</v>
      </c>
      <c r="C38" s="52">
        <v>53100</v>
      </c>
      <c r="D38" s="52">
        <v>80190</v>
      </c>
      <c r="E38" s="52">
        <v>23200</v>
      </c>
      <c r="F38" s="53">
        <v>0.4369114877589454</v>
      </c>
    </row>
    <row r="39" spans="1:6" s="54" customFormat="1" ht="15">
      <c r="A39" s="50" t="s">
        <v>47</v>
      </c>
      <c r="B39" s="51" t="s">
        <v>94</v>
      </c>
      <c r="C39" s="52">
        <v>31000</v>
      </c>
      <c r="D39" s="52">
        <v>0</v>
      </c>
      <c r="E39" s="52">
        <v>29500</v>
      </c>
      <c r="F39" s="53">
        <v>0.9516129032258065</v>
      </c>
    </row>
    <row r="40" spans="1:6" s="54" customFormat="1" ht="15">
      <c r="A40" s="50" t="s">
        <v>18</v>
      </c>
      <c r="B40" s="51" t="s">
        <v>95</v>
      </c>
      <c r="C40" s="52">
        <v>31000</v>
      </c>
      <c r="D40" s="52">
        <v>0</v>
      </c>
      <c r="E40" s="52">
        <v>29500</v>
      </c>
      <c r="F40" s="53">
        <v>0.9516129032258065</v>
      </c>
    </row>
    <row r="41" spans="1:6" s="54" customFormat="1" ht="15">
      <c r="A41" s="50" t="s">
        <v>41</v>
      </c>
      <c r="B41" s="51" t="s">
        <v>96</v>
      </c>
      <c r="C41" s="52">
        <v>0</v>
      </c>
      <c r="D41" s="52">
        <v>0</v>
      </c>
      <c r="E41" s="51"/>
      <c r="F41" s="53"/>
    </row>
    <row r="42" ht="15">
      <c r="A42" s="62"/>
    </row>
    <row r="43" ht="15">
      <c r="A43" s="63"/>
    </row>
    <row r="44" ht="15">
      <c r="A44" s="63"/>
    </row>
  </sheetData>
  <sheetProtection/>
  <mergeCells count="9">
    <mergeCell ref="D1:F1"/>
    <mergeCell ref="F5:F6"/>
    <mergeCell ref="A2:F2"/>
    <mergeCell ref="A3:F3"/>
    <mergeCell ref="A5:A6"/>
    <mergeCell ref="B5:B6"/>
    <mergeCell ref="C5:C6"/>
    <mergeCell ref="D5:D6"/>
    <mergeCell ref="E5:E6"/>
  </mergeCells>
  <printOptions/>
  <pageMargins left="0.618110236" right="0.368110236" top="0.236220472440945" bottom="0.236220472440945" header="0.31496062992126" footer="0.31496062992126"/>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23"/>
  <sheetViews>
    <sheetView zoomScalePageLayoutView="0" workbookViewId="0" topLeftCell="A16">
      <selection activeCell="D15" sqref="D15"/>
    </sheetView>
  </sheetViews>
  <sheetFormatPr defaultColWidth="9.140625" defaultRowHeight="15"/>
  <cols>
    <col min="1" max="1" width="5.00390625" style="47" customWidth="1"/>
    <col min="2" max="2" width="19.57421875" style="47" customWidth="1"/>
    <col min="3" max="3" width="14.8515625" style="47" customWidth="1"/>
    <col min="4" max="4" width="14.57421875" style="47" customWidth="1"/>
    <col min="5" max="5" width="13.8515625" style="47" customWidth="1"/>
    <col min="6" max="6" width="17.00390625" style="47" customWidth="1"/>
    <col min="7" max="7" width="15.00390625" style="47" customWidth="1"/>
    <col min="8" max="8" width="12.00390625" style="47" customWidth="1"/>
    <col min="9" max="9" width="11.57421875" style="47" customWidth="1"/>
    <col min="10" max="10" width="12.8515625" style="47" customWidth="1"/>
    <col min="11" max="11" width="12.421875" style="47" customWidth="1"/>
    <col min="12" max="16384" width="9.140625" style="47" customWidth="1"/>
  </cols>
  <sheetData>
    <row r="1" spans="7:10" ht="18.75">
      <c r="G1" s="582" t="s">
        <v>679</v>
      </c>
      <c r="H1" s="582"/>
      <c r="I1" s="582"/>
      <c r="J1" s="582"/>
    </row>
    <row r="2" spans="1:10" ht="31.5" customHeight="1">
      <c r="A2" s="590" t="s">
        <v>318</v>
      </c>
      <c r="B2" s="590"/>
      <c r="C2" s="590"/>
      <c r="D2" s="590"/>
      <c r="E2" s="590"/>
      <c r="F2" s="590"/>
      <c r="G2" s="590"/>
      <c r="H2" s="590"/>
      <c r="I2" s="590"/>
      <c r="J2" s="590"/>
    </row>
    <row r="3" spans="1:10" ht="18.75" customHeight="1">
      <c r="A3" s="590" t="s">
        <v>319</v>
      </c>
      <c r="B3" s="590"/>
      <c r="C3" s="590"/>
      <c r="D3" s="590"/>
      <c r="E3" s="590"/>
      <c r="F3" s="590"/>
      <c r="G3" s="590"/>
      <c r="H3" s="590"/>
      <c r="I3" s="590"/>
      <c r="J3" s="590"/>
    </row>
    <row r="4" spans="1:10" ht="18.75" customHeight="1">
      <c r="A4" s="591" t="str">
        <f>'41'!A4:B4</f>
        <v>(Kèm theo Công văn số 3599/STC-KHNS ngày  5/12/2019 của  Sở Tài chính)</v>
      </c>
      <c r="B4" s="592"/>
      <c r="C4" s="592"/>
      <c r="D4" s="592"/>
      <c r="E4" s="592"/>
      <c r="F4" s="592"/>
      <c r="G4" s="592"/>
      <c r="H4" s="592"/>
      <c r="I4" s="592"/>
      <c r="J4" s="592"/>
    </row>
    <row r="5" spans="8:10" ht="18.75" customHeight="1">
      <c r="H5" s="593" t="s">
        <v>52</v>
      </c>
      <c r="I5" s="593"/>
      <c r="J5" s="594"/>
    </row>
    <row r="6" spans="1:10" ht="28.5" customHeight="1">
      <c r="A6" s="522" t="s">
        <v>2</v>
      </c>
      <c r="B6" s="587" t="s">
        <v>320</v>
      </c>
      <c r="C6" s="587" t="s">
        <v>321</v>
      </c>
      <c r="D6" s="595" t="s">
        <v>59</v>
      </c>
      <c r="E6" s="596"/>
      <c r="F6" s="597"/>
      <c r="G6" s="583" t="s">
        <v>681</v>
      </c>
      <c r="H6" s="584" t="s">
        <v>680</v>
      </c>
      <c r="I6" s="584" t="s">
        <v>68</v>
      </c>
      <c r="J6" s="584" t="s">
        <v>323</v>
      </c>
    </row>
    <row r="7" spans="1:10" ht="15.75" customHeight="1">
      <c r="A7" s="522"/>
      <c r="B7" s="587"/>
      <c r="C7" s="587"/>
      <c r="D7" s="585" t="s">
        <v>187</v>
      </c>
      <c r="E7" s="586" t="s">
        <v>61</v>
      </c>
      <c r="F7" s="588" t="s">
        <v>322</v>
      </c>
      <c r="G7" s="583"/>
      <c r="H7" s="584"/>
      <c r="I7" s="584"/>
      <c r="J7" s="584"/>
    </row>
    <row r="8" spans="1:10" ht="54.75" customHeight="1">
      <c r="A8" s="522"/>
      <c r="B8" s="587"/>
      <c r="C8" s="587"/>
      <c r="D8" s="586"/>
      <c r="E8" s="587"/>
      <c r="F8" s="589"/>
      <c r="G8" s="583"/>
      <c r="H8" s="584"/>
      <c r="I8" s="584"/>
      <c r="J8" s="584"/>
    </row>
    <row r="9" spans="1:10" ht="20.25" customHeight="1">
      <c r="A9" s="122" t="s">
        <v>10</v>
      </c>
      <c r="B9" s="122" t="s">
        <v>11</v>
      </c>
      <c r="C9" s="122">
        <v>1</v>
      </c>
      <c r="D9" s="122" t="s">
        <v>324</v>
      </c>
      <c r="E9" s="122">
        <v>3</v>
      </c>
      <c r="F9" s="122">
        <v>4</v>
      </c>
      <c r="G9" s="122">
        <v>6</v>
      </c>
      <c r="H9" s="122">
        <v>7</v>
      </c>
      <c r="I9" s="122"/>
      <c r="J9" s="122">
        <v>8</v>
      </c>
    </row>
    <row r="10" spans="1:12" s="243" customFormat="1" ht="29.25" customHeight="1">
      <c r="A10" s="252"/>
      <c r="B10" s="501" t="s">
        <v>191</v>
      </c>
      <c r="C10" s="492">
        <v>3770680</v>
      </c>
      <c r="D10" s="253">
        <v>3145561.9639999997</v>
      </c>
      <c r="E10" s="253">
        <v>702768</v>
      </c>
      <c r="F10" s="253">
        <v>2442793.964</v>
      </c>
      <c r="G10" s="253">
        <v>4721700.520513024</v>
      </c>
      <c r="H10" s="253"/>
      <c r="I10" s="253"/>
      <c r="J10" s="253">
        <v>7867262.484513024</v>
      </c>
      <c r="K10" s="254"/>
      <c r="L10" s="254"/>
    </row>
    <row r="11" spans="1:11" s="243" customFormat="1" ht="24.75" customHeight="1">
      <c r="A11" s="255">
        <v>1</v>
      </c>
      <c r="B11" s="504" t="s">
        <v>325</v>
      </c>
      <c r="C11" s="507">
        <v>1166881</v>
      </c>
      <c r="D11" s="256">
        <v>1023287.164</v>
      </c>
      <c r="E11" s="256">
        <v>183951</v>
      </c>
      <c r="F11" s="256">
        <v>839336.164</v>
      </c>
      <c r="G11" s="256">
        <v>485849.02707609034</v>
      </c>
      <c r="H11" s="256"/>
      <c r="I11" s="256"/>
      <c r="J11" s="510">
        <v>1509136.1910760903</v>
      </c>
      <c r="K11" s="254"/>
    </row>
    <row r="12" spans="1:11" s="243" customFormat="1" ht="24.75" customHeight="1">
      <c r="A12" s="255">
        <v>2</v>
      </c>
      <c r="B12" s="505" t="s">
        <v>326</v>
      </c>
      <c r="C12" s="507">
        <v>528100</v>
      </c>
      <c r="D12" s="256">
        <v>492533</v>
      </c>
      <c r="E12" s="256">
        <v>261635</v>
      </c>
      <c r="F12" s="256">
        <v>230898</v>
      </c>
      <c r="G12" s="256">
        <v>464739.28074387065</v>
      </c>
      <c r="H12" s="256"/>
      <c r="I12" s="256"/>
      <c r="J12" s="510">
        <v>957272.2807438707</v>
      </c>
      <c r="K12" s="254"/>
    </row>
    <row r="13" spans="1:10" s="243" customFormat="1" ht="24.75" customHeight="1">
      <c r="A13" s="255">
        <v>3</v>
      </c>
      <c r="B13" s="505" t="s">
        <v>327</v>
      </c>
      <c r="C13" s="507">
        <v>155670</v>
      </c>
      <c r="D13" s="256">
        <v>140197</v>
      </c>
      <c r="E13" s="256">
        <v>29645</v>
      </c>
      <c r="F13" s="256">
        <v>110552</v>
      </c>
      <c r="G13" s="256">
        <v>333022.5947338842</v>
      </c>
      <c r="H13" s="256"/>
      <c r="I13" s="256"/>
      <c r="J13" s="510">
        <v>473219.5947338842</v>
      </c>
    </row>
    <row r="14" spans="1:10" s="243" customFormat="1" ht="24.75" customHeight="1">
      <c r="A14" s="255">
        <v>4</v>
      </c>
      <c r="B14" s="505" t="s">
        <v>328</v>
      </c>
      <c r="C14" s="507">
        <v>167918</v>
      </c>
      <c r="D14" s="256">
        <v>246693</v>
      </c>
      <c r="E14" s="256">
        <v>16550</v>
      </c>
      <c r="F14" s="256">
        <v>230143</v>
      </c>
      <c r="G14" s="256">
        <v>472612.31533851416</v>
      </c>
      <c r="H14" s="256"/>
      <c r="I14" s="256"/>
      <c r="J14" s="510">
        <v>719305.3153385142</v>
      </c>
    </row>
    <row r="15" spans="1:10" s="243" customFormat="1" ht="24.75" customHeight="1">
      <c r="A15" s="255">
        <v>5</v>
      </c>
      <c r="B15" s="505" t="s">
        <v>329</v>
      </c>
      <c r="C15" s="507">
        <v>274550</v>
      </c>
      <c r="D15" s="256">
        <v>122615</v>
      </c>
      <c r="E15" s="256">
        <v>28404</v>
      </c>
      <c r="F15" s="256">
        <v>94211</v>
      </c>
      <c r="G15" s="256">
        <v>335283.40481271397</v>
      </c>
      <c r="H15" s="256"/>
      <c r="I15" s="256"/>
      <c r="J15" s="510">
        <v>457898.40481271397</v>
      </c>
    </row>
    <row r="16" spans="1:10" s="243" customFormat="1" ht="24.75" customHeight="1">
      <c r="A16" s="255">
        <v>6</v>
      </c>
      <c r="B16" s="505" t="s">
        <v>330</v>
      </c>
      <c r="C16" s="507">
        <v>197900</v>
      </c>
      <c r="D16" s="256">
        <v>119911.3</v>
      </c>
      <c r="E16" s="256">
        <v>21338</v>
      </c>
      <c r="F16" s="256">
        <v>98573.3</v>
      </c>
      <c r="G16" s="256">
        <v>414394.2145416428</v>
      </c>
      <c r="H16" s="256"/>
      <c r="I16" s="256"/>
      <c r="J16" s="510">
        <v>534305.5145416427</v>
      </c>
    </row>
    <row r="17" spans="1:10" s="243" customFormat="1" ht="24.75" customHeight="1">
      <c r="A17" s="255">
        <v>7</v>
      </c>
      <c r="B17" s="505" t="s">
        <v>331</v>
      </c>
      <c r="C17" s="507">
        <v>213214</v>
      </c>
      <c r="D17" s="256">
        <v>215826</v>
      </c>
      <c r="E17" s="256">
        <v>41850</v>
      </c>
      <c r="F17" s="256">
        <v>173976</v>
      </c>
      <c r="G17" s="256">
        <v>291636.7106482127</v>
      </c>
      <c r="H17" s="256"/>
      <c r="I17" s="256"/>
      <c r="J17" s="510">
        <v>507462.7106482127</v>
      </c>
    </row>
    <row r="18" spans="1:10" s="243" customFormat="1" ht="24.75" customHeight="1">
      <c r="A18" s="255">
        <v>8</v>
      </c>
      <c r="B18" s="505" t="s">
        <v>332</v>
      </c>
      <c r="C18" s="507">
        <v>132787</v>
      </c>
      <c r="D18" s="256">
        <v>260484.5</v>
      </c>
      <c r="E18" s="256">
        <v>23900</v>
      </c>
      <c r="F18" s="256">
        <v>236584.5</v>
      </c>
      <c r="G18" s="256">
        <v>317701.5224995593</v>
      </c>
      <c r="H18" s="256"/>
      <c r="I18" s="256"/>
      <c r="J18" s="510">
        <v>578186.0224995592</v>
      </c>
    </row>
    <row r="19" spans="1:10" s="243" customFormat="1" ht="24.75" customHeight="1">
      <c r="A19" s="255">
        <v>9</v>
      </c>
      <c r="B19" s="505" t="s">
        <v>333</v>
      </c>
      <c r="C19" s="507">
        <v>282600</v>
      </c>
      <c r="D19" s="256">
        <v>113235.8</v>
      </c>
      <c r="E19" s="256">
        <v>26334</v>
      </c>
      <c r="F19" s="256">
        <v>86901.8</v>
      </c>
      <c r="G19" s="256">
        <v>436668.4428075054</v>
      </c>
      <c r="H19" s="256"/>
      <c r="I19" s="256"/>
      <c r="J19" s="510">
        <v>549904.2428075054</v>
      </c>
    </row>
    <row r="20" spans="1:10" s="243" customFormat="1" ht="24.75" customHeight="1">
      <c r="A20" s="255">
        <v>10</v>
      </c>
      <c r="B20" s="505" t="s">
        <v>334</v>
      </c>
      <c r="C20" s="507">
        <v>342960</v>
      </c>
      <c r="D20" s="256">
        <v>161883</v>
      </c>
      <c r="E20" s="256">
        <v>24467</v>
      </c>
      <c r="F20" s="256">
        <v>137416</v>
      </c>
      <c r="G20" s="256">
        <v>393476.52055897657</v>
      </c>
      <c r="H20" s="256"/>
      <c r="I20" s="256"/>
      <c r="J20" s="510">
        <v>555359.5205589766</v>
      </c>
    </row>
    <row r="21" spans="1:10" s="243" customFormat="1" ht="24.75" customHeight="1">
      <c r="A21" s="255">
        <v>11</v>
      </c>
      <c r="B21" s="505" t="s">
        <v>335</v>
      </c>
      <c r="C21" s="507">
        <v>162800</v>
      </c>
      <c r="D21" s="256">
        <v>131493.2</v>
      </c>
      <c r="E21" s="256">
        <v>22685</v>
      </c>
      <c r="F21" s="256">
        <v>108808.2</v>
      </c>
      <c r="G21" s="256">
        <v>429300.6664640858</v>
      </c>
      <c r="H21" s="256"/>
      <c r="I21" s="256"/>
      <c r="J21" s="510">
        <v>560793.8664640859</v>
      </c>
    </row>
    <row r="22" spans="1:10" s="243" customFormat="1" ht="24.75" customHeight="1">
      <c r="A22" s="257">
        <v>12</v>
      </c>
      <c r="B22" s="506" t="s">
        <v>336</v>
      </c>
      <c r="C22" s="508">
        <v>145300</v>
      </c>
      <c r="D22" s="258">
        <v>117403</v>
      </c>
      <c r="E22" s="258">
        <v>22009</v>
      </c>
      <c r="F22" s="258">
        <v>95394</v>
      </c>
      <c r="G22" s="258">
        <v>347015.82028796844</v>
      </c>
      <c r="H22" s="258"/>
      <c r="I22" s="258"/>
      <c r="J22" s="511">
        <v>464418.82028796844</v>
      </c>
    </row>
    <row r="23" ht="15">
      <c r="A23" s="259"/>
    </row>
  </sheetData>
  <sheetProtection/>
  <mergeCells count="16">
    <mergeCell ref="A4:J4"/>
    <mergeCell ref="H5:J5"/>
    <mergeCell ref="A6:A8"/>
    <mergeCell ref="B6:B8"/>
    <mergeCell ref="C6:C8"/>
    <mergeCell ref="D6:F6"/>
    <mergeCell ref="G1:J1"/>
    <mergeCell ref="G6:G8"/>
    <mergeCell ref="H6:H8"/>
    <mergeCell ref="I6:I8"/>
    <mergeCell ref="J6:J8"/>
    <mergeCell ref="D7:D8"/>
    <mergeCell ref="E7:E8"/>
    <mergeCell ref="F7:F8"/>
    <mergeCell ref="A2:J2"/>
    <mergeCell ref="A3:J3"/>
  </mergeCells>
  <printOptions/>
  <pageMargins left="0.65" right="0.35" top="0.5"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FF00"/>
  </sheetPr>
  <dimension ref="A1:IS25"/>
  <sheetViews>
    <sheetView zoomScalePageLayoutView="0" workbookViewId="0" topLeftCell="A1">
      <selection activeCell="B13" sqref="B13"/>
    </sheetView>
  </sheetViews>
  <sheetFormatPr defaultColWidth="9.140625" defaultRowHeight="15"/>
  <cols>
    <col min="1" max="1" width="6.00390625" style="64" customWidth="1"/>
    <col min="2" max="2" width="22.421875" style="0" customWidth="1"/>
    <col min="3" max="3" width="15.8515625" style="0" customWidth="1"/>
    <col min="4" max="4" width="18.00390625" style="0" customWidth="1"/>
    <col min="5" max="5" width="16.57421875" style="0" customWidth="1"/>
    <col min="6" max="6" width="14.421875" style="0" customWidth="1"/>
  </cols>
  <sheetData>
    <row r="1" spans="1:252" s="47" customFormat="1" ht="16.5">
      <c r="A1" s="230"/>
      <c r="B1" s="231"/>
      <c r="C1" s="231"/>
      <c r="D1" s="231"/>
      <c r="E1" s="601" t="s">
        <v>682</v>
      </c>
      <c r="F1" s="60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c r="FE1" s="231"/>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c r="IK1" s="231"/>
      <c r="IL1" s="231"/>
      <c r="IM1" s="231"/>
      <c r="IN1" s="231"/>
      <c r="IO1" s="231"/>
      <c r="IP1" s="231"/>
      <c r="IQ1" s="231"/>
      <c r="IR1" s="231"/>
    </row>
    <row r="2" spans="1:252" ht="20.25" customHeight="1">
      <c r="A2" s="602" t="s">
        <v>310</v>
      </c>
      <c r="B2" s="602"/>
      <c r="C2" s="602"/>
      <c r="D2" s="602"/>
      <c r="E2" s="602"/>
      <c r="F2" s="602"/>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row>
    <row r="3" spans="1:252" ht="20.25" customHeight="1">
      <c r="A3" s="602" t="s">
        <v>311</v>
      </c>
      <c r="B3" s="603"/>
      <c r="C3" s="603"/>
      <c r="D3" s="603"/>
      <c r="E3" s="603"/>
      <c r="F3" s="603"/>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row>
    <row r="4" spans="1:252" ht="20.25">
      <c r="A4" s="604" t="str">
        <f>'42'!A4:J4</f>
        <v>(Kèm theo Công văn số 3599/STC-KHNS ngày  5/12/2019 của  Sở Tài chính)</v>
      </c>
      <c r="B4" s="605"/>
      <c r="C4" s="605"/>
      <c r="D4" s="605"/>
      <c r="E4" s="605"/>
      <c r="F4" s="605"/>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c r="FF4" s="232"/>
      <c r="FG4" s="232"/>
      <c r="FH4" s="232"/>
      <c r="FI4" s="232"/>
      <c r="FJ4" s="232"/>
      <c r="FK4" s="232"/>
      <c r="FL4" s="232"/>
      <c r="FM4" s="232"/>
      <c r="FN4" s="232"/>
      <c r="FO4" s="232"/>
      <c r="FP4" s="232"/>
      <c r="FQ4" s="232"/>
      <c r="FR4" s="232"/>
      <c r="FS4" s="232"/>
      <c r="FT4" s="232"/>
      <c r="FU4" s="232"/>
      <c r="FV4" s="232"/>
      <c r="FW4" s="232"/>
      <c r="FX4" s="232"/>
      <c r="FY4" s="232"/>
      <c r="FZ4" s="232"/>
      <c r="GA4" s="232"/>
      <c r="GB4" s="232"/>
      <c r="GC4" s="232"/>
      <c r="GD4" s="232"/>
      <c r="GE4" s="232"/>
      <c r="GF4" s="232"/>
      <c r="GG4" s="232"/>
      <c r="GH4" s="232"/>
      <c r="GI4" s="232"/>
      <c r="GJ4" s="232"/>
      <c r="GK4" s="232"/>
      <c r="GL4" s="232"/>
      <c r="GM4" s="232"/>
      <c r="GN4" s="232"/>
      <c r="GO4" s="232"/>
      <c r="GP4" s="232"/>
      <c r="GQ4" s="232"/>
      <c r="GR4" s="232"/>
      <c r="GS4" s="232"/>
      <c r="GT4" s="232"/>
      <c r="GU4" s="232"/>
      <c r="GV4" s="232"/>
      <c r="GW4" s="232"/>
      <c r="GX4" s="232"/>
      <c r="GY4" s="232"/>
      <c r="GZ4" s="232"/>
      <c r="HA4" s="232"/>
      <c r="HB4" s="232"/>
      <c r="HC4" s="232"/>
      <c r="HD4" s="232"/>
      <c r="HE4" s="232"/>
      <c r="HF4" s="232"/>
      <c r="HG4" s="232"/>
      <c r="HH4" s="232"/>
      <c r="HI4" s="232"/>
      <c r="HJ4" s="232"/>
      <c r="HK4" s="232"/>
      <c r="HL4" s="232"/>
      <c r="HM4" s="232"/>
      <c r="HN4" s="232"/>
      <c r="HO4" s="232"/>
      <c r="HP4" s="232"/>
      <c r="HQ4" s="232"/>
      <c r="HR4" s="232"/>
      <c r="HS4" s="232"/>
      <c r="HT4" s="232"/>
      <c r="HU4" s="232"/>
      <c r="HV4" s="232"/>
      <c r="HW4" s="232"/>
      <c r="HX4" s="232"/>
      <c r="HY4" s="232"/>
      <c r="HZ4" s="232"/>
      <c r="IA4" s="232"/>
      <c r="IB4" s="232"/>
      <c r="IC4" s="232"/>
      <c r="ID4" s="232"/>
      <c r="IE4" s="232"/>
      <c r="IF4" s="232"/>
      <c r="IG4" s="232"/>
      <c r="IH4" s="232"/>
      <c r="II4" s="232"/>
      <c r="IJ4" s="232"/>
      <c r="IK4" s="232"/>
      <c r="IL4" s="232"/>
      <c r="IM4" s="232"/>
      <c r="IN4" s="232"/>
      <c r="IO4" s="232"/>
      <c r="IP4" s="232"/>
      <c r="IQ4" s="232"/>
      <c r="IR4" s="232"/>
    </row>
    <row r="5" spans="1:252" ht="30" customHeight="1">
      <c r="A5" s="233"/>
      <c r="B5" s="228"/>
      <c r="C5" s="228"/>
      <c r="D5" s="606" t="s">
        <v>52</v>
      </c>
      <c r="E5" s="606"/>
      <c r="F5" s="606"/>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row>
    <row r="6" spans="1:253" ht="19.5" customHeight="1">
      <c r="A6" s="607" t="s">
        <v>312</v>
      </c>
      <c r="B6" s="598" t="s">
        <v>313</v>
      </c>
      <c r="C6" s="598" t="s">
        <v>191</v>
      </c>
      <c r="D6" s="598" t="s">
        <v>314</v>
      </c>
      <c r="E6" s="598" t="s">
        <v>315</v>
      </c>
      <c r="F6" s="598" t="s">
        <v>316</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c r="FG6" s="228"/>
      <c r="FH6" s="228"/>
      <c r="FI6" s="228"/>
      <c r="FJ6" s="228"/>
      <c r="FK6" s="228"/>
      <c r="FL6" s="228"/>
      <c r="FM6" s="228"/>
      <c r="FN6" s="228"/>
      <c r="FO6" s="228"/>
      <c r="FP6" s="228"/>
      <c r="FQ6" s="228"/>
      <c r="FR6" s="228"/>
      <c r="FS6" s="228"/>
      <c r="FT6" s="228"/>
      <c r="FU6" s="228"/>
      <c r="FV6" s="228"/>
      <c r="FW6" s="228"/>
      <c r="FX6" s="228"/>
      <c r="FY6" s="228"/>
      <c r="FZ6" s="228"/>
      <c r="GA6" s="228"/>
      <c r="GB6" s="228"/>
      <c r="GC6" s="228"/>
      <c r="GD6" s="228"/>
      <c r="GE6" s="228"/>
      <c r="GF6" s="228"/>
      <c r="GG6" s="228"/>
      <c r="GH6" s="228"/>
      <c r="GI6" s="228"/>
      <c r="GJ6" s="228"/>
      <c r="GK6" s="228"/>
      <c r="GL6" s="228"/>
      <c r="GM6" s="228"/>
      <c r="GN6" s="228"/>
      <c r="GO6" s="228"/>
      <c r="GP6" s="228"/>
      <c r="GQ6" s="228"/>
      <c r="GR6" s="228"/>
      <c r="GS6" s="228"/>
      <c r="GT6" s="228"/>
      <c r="GU6" s="228"/>
      <c r="GV6" s="228"/>
      <c r="GW6" s="228"/>
      <c r="GX6" s="228"/>
      <c r="GY6" s="228"/>
      <c r="GZ6" s="228"/>
      <c r="HA6" s="228"/>
      <c r="HB6" s="228"/>
      <c r="HC6" s="228"/>
      <c r="HD6" s="228"/>
      <c r="HE6" s="228"/>
      <c r="HF6" s="228"/>
      <c r="HG6" s="228"/>
      <c r="HH6" s="228"/>
      <c r="HI6" s="228"/>
      <c r="HJ6" s="228"/>
      <c r="HK6" s="228"/>
      <c r="HL6" s="228"/>
      <c r="HM6" s="228"/>
      <c r="HN6" s="228"/>
      <c r="HO6" s="228"/>
      <c r="HP6" s="228"/>
      <c r="HQ6" s="228"/>
      <c r="HR6" s="228"/>
      <c r="HS6" s="228"/>
      <c r="HT6" s="228"/>
      <c r="HU6" s="228"/>
      <c r="HV6" s="228"/>
      <c r="HW6" s="228"/>
      <c r="HX6" s="228"/>
      <c r="HY6" s="228"/>
      <c r="HZ6" s="228"/>
      <c r="IA6" s="228"/>
      <c r="IB6" s="228"/>
      <c r="IC6" s="228"/>
      <c r="ID6" s="228"/>
      <c r="IE6" s="228"/>
      <c r="IF6" s="228"/>
      <c r="IG6" s="228"/>
      <c r="IH6" s="228"/>
      <c r="II6" s="228"/>
      <c r="IJ6" s="228"/>
      <c r="IK6" s="228"/>
      <c r="IL6" s="228"/>
      <c r="IM6" s="228"/>
      <c r="IN6" s="228"/>
      <c r="IO6" s="228"/>
      <c r="IP6" s="228"/>
      <c r="IQ6" s="228"/>
      <c r="IR6" s="228"/>
      <c r="IS6" s="234"/>
    </row>
    <row r="7" spans="1:253" ht="19.5" customHeight="1">
      <c r="A7" s="608"/>
      <c r="B7" s="610"/>
      <c r="C7" s="599"/>
      <c r="D7" s="599"/>
      <c r="E7" s="599"/>
      <c r="F7" s="599"/>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34"/>
    </row>
    <row r="8" spans="1:253" ht="19.5" customHeight="1">
      <c r="A8" s="608"/>
      <c r="B8" s="610"/>
      <c r="C8" s="599"/>
      <c r="D8" s="599"/>
      <c r="E8" s="599"/>
      <c r="F8" s="599"/>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c r="HX8" s="228"/>
      <c r="HY8" s="228"/>
      <c r="HZ8" s="228"/>
      <c r="IA8" s="228"/>
      <c r="IB8" s="228"/>
      <c r="IC8" s="228"/>
      <c r="ID8" s="228"/>
      <c r="IE8" s="228"/>
      <c r="IF8" s="228"/>
      <c r="IG8" s="228"/>
      <c r="IH8" s="228"/>
      <c r="II8" s="228"/>
      <c r="IJ8" s="228"/>
      <c r="IK8" s="228"/>
      <c r="IL8" s="228"/>
      <c r="IM8" s="228"/>
      <c r="IN8" s="228"/>
      <c r="IO8" s="228"/>
      <c r="IP8" s="228"/>
      <c r="IQ8" s="228"/>
      <c r="IR8" s="228"/>
      <c r="IS8" s="234"/>
    </row>
    <row r="9" spans="1:253" ht="19.5" customHeight="1">
      <c r="A9" s="608"/>
      <c r="B9" s="610"/>
      <c r="C9" s="599"/>
      <c r="D9" s="599"/>
      <c r="E9" s="599"/>
      <c r="F9" s="599"/>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34"/>
    </row>
    <row r="10" spans="1:253" ht="19.5" customHeight="1">
      <c r="A10" s="609"/>
      <c r="B10" s="611"/>
      <c r="C10" s="600"/>
      <c r="D10" s="600"/>
      <c r="E10" s="600"/>
      <c r="F10" s="600"/>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34"/>
    </row>
    <row r="11" spans="1:252" ht="15">
      <c r="A11" s="235" t="s">
        <v>10</v>
      </c>
      <c r="B11" s="236" t="s">
        <v>11</v>
      </c>
      <c r="C11" s="237" t="s">
        <v>317</v>
      </c>
      <c r="D11" s="236">
        <v>2</v>
      </c>
      <c r="E11" s="236">
        <v>3</v>
      </c>
      <c r="F11" s="236">
        <v>4</v>
      </c>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c r="HS11" s="238"/>
      <c r="HT11" s="238"/>
      <c r="HU11" s="238"/>
      <c r="HV11" s="238"/>
      <c r="HW11" s="238"/>
      <c r="HX11" s="238"/>
      <c r="HY11" s="238"/>
      <c r="HZ11" s="238"/>
      <c r="IA11" s="238"/>
      <c r="IB11" s="238"/>
      <c r="IC11" s="238"/>
      <c r="ID11" s="238"/>
      <c r="IE11" s="238"/>
      <c r="IF11" s="238"/>
      <c r="IG11" s="238"/>
      <c r="IH11" s="238"/>
      <c r="II11" s="238"/>
      <c r="IJ11" s="238"/>
      <c r="IK11" s="238"/>
      <c r="IL11" s="238"/>
      <c r="IM11" s="238"/>
      <c r="IN11" s="238"/>
      <c r="IO11" s="238"/>
      <c r="IP11" s="238"/>
      <c r="IQ11" s="238"/>
      <c r="IR11" s="238"/>
    </row>
    <row r="12" spans="1:252" s="243" customFormat="1" ht="30" customHeight="1">
      <c r="A12" s="222"/>
      <c r="B12" s="239" t="s">
        <v>191</v>
      </c>
      <c r="C12" s="240">
        <v>360666.545</v>
      </c>
      <c r="D12" s="240">
        <v>302232.54500000004</v>
      </c>
      <c r="E12" s="240">
        <v>56413.99999999999</v>
      </c>
      <c r="F12" s="240">
        <v>2020</v>
      </c>
      <c r="G12" s="241"/>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c r="HJ12" s="242"/>
      <c r="HK12" s="242"/>
      <c r="HL12" s="242"/>
      <c r="HM12" s="242"/>
      <c r="HN12" s="242"/>
      <c r="HO12" s="242"/>
      <c r="HP12" s="242"/>
      <c r="HQ12" s="242"/>
      <c r="HR12" s="242"/>
      <c r="HS12" s="242"/>
      <c r="HT12" s="242"/>
      <c r="HU12" s="242"/>
      <c r="HV12" s="242"/>
      <c r="HW12" s="242"/>
      <c r="HX12" s="242"/>
      <c r="HY12" s="242"/>
      <c r="HZ12" s="242"/>
      <c r="IA12" s="242"/>
      <c r="IB12" s="242"/>
      <c r="IC12" s="242"/>
      <c r="ID12" s="242"/>
      <c r="IE12" s="242"/>
      <c r="IF12" s="242"/>
      <c r="IG12" s="242"/>
      <c r="IH12" s="242"/>
      <c r="II12" s="242"/>
      <c r="IJ12" s="242"/>
      <c r="IK12" s="242"/>
      <c r="IL12" s="242"/>
      <c r="IM12" s="242"/>
      <c r="IN12" s="242"/>
      <c r="IO12" s="242"/>
      <c r="IP12" s="242"/>
      <c r="IQ12" s="242"/>
      <c r="IR12" s="242"/>
    </row>
    <row r="13" spans="1:252" s="47" customFormat="1" ht="25.5" customHeight="1">
      <c r="A13" s="244">
        <v>1</v>
      </c>
      <c r="B13" s="245" t="s">
        <v>298</v>
      </c>
      <c r="C13" s="246">
        <v>99584.89545004623</v>
      </c>
      <c r="D13" s="247">
        <v>95721.509</v>
      </c>
      <c r="E13" s="247">
        <v>3813.3864500462223</v>
      </c>
      <c r="F13" s="247">
        <v>50</v>
      </c>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248"/>
      <c r="HW13" s="248"/>
      <c r="HX13" s="248"/>
      <c r="HY13" s="248"/>
      <c r="HZ13" s="248"/>
      <c r="IA13" s="248"/>
      <c r="IB13" s="248"/>
      <c r="IC13" s="248"/>
      <c r="ID13" s="248"/>
      <c r="IE13" s="248"/>
      <c r="IF13" s="248"/>
      <c r="IG13" s="248"/>
      <c r="IH13" s="248"/>
      <c r="II13" s="248"/>
      <c r="IJ13" s="248"/>
      <c r="IK13" s="248"/>
      <c r="IL13" s="248"/>
      <c r="IM13" s="248"/>
      <c r="IN13" s="248"/>
      <c r="IO13" s="248"/>
      <c r="IP13" s="248"/>
      <c r="IQ13" s="248"/>
      <c r="IR13" s="248"/>
    </row>
    <row r="14" spans="1:252" s="47" customFormat="1" ht="25.5" customHeight="1">
      <c r="A14" s="244">
        <v>2</v>
      </c>
      <c r="B14" s="245" t="s">
        <v>299</v>
      </c>
      <c r="C14" s="246">
        <v>69815.8719933304</v>
      </c>
      <c r="D14" s="247">
        <v>63814.339</v>
      </c>
      <c r="E14" s="247">
        <v>5951.532993330394</v>
      </c>
      <c r="F14" s="247">
        <v>50</v>
      </c>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48"/>
      <c r="EF14" s="248"/>
      <c r="EG14" s="248"/>
      <c r="EH14" s="248"/>
      <c r="EI14" s="248"/>
      <c r="EJ14" s="248"/>
      <c r="EK14" s="248"/>
      <c r="EL14" s="248"/>
      <c r="EM14" s="248"/>
      <c r="EN14" s="248"/>
      <c r="EO14" s="248"/>
      <c r="EP14" s="248"/>
      <c r="EQ14" s="248"/>
      <c r="ER14" s="248"/>
      <c r="ES14" s="248"/>
      <c r="ET14" s="248"/>
      <c r="EU14" s="248"/>
      <c r="EV14" s="248"/>
      <c r="EW14" s="248"/>
      <c r="EX14" s="248"/>
      <c r="EY14" s="248"/>
      <c r="EZ14" s="248"/>
      <c r="FA14" s="248"/>
      <c r="FB14" s="248"/>
      <c r="FC14" s="248"/>
      <c r="FD14" s="248"/>
      <c r="FE14" s="248"/>
      <c r="FF14" s="248"/>
      <c r="FG14" s="248"/>
      <c r="FH14" s="248"/>
      <c r="FI14" s="248"/>
      <c r="FJ14" s="248"/>
      <c r="FK14" s="248"/>
      <c r="FL14" s="248"/>
      <c r="FM14" s="248"/>
      <c r="FN14" s="248"/>
      <c r="FO14" s="248"/>
      <c r="FP14" s="248"/>
      <c r="FQ14" s="248"/>
      <c r="FR14" s="248"/>
      <c r="FS14" s="248"/>
      <c r="FT14" s="248"/>
      <c r="FU14" s="248"/>
      <c r="FV14" s="248"/>
      <c r="FW14" s="248"/>
      <c r="FX14" s="248"/>
      <c r="FY14" s="248"/>
      <c r="FZ14" s="248"/>
      <c r="GA14" s="248"/>
      <c r="GB14" s="248"/>
      <c r="GC14" s="248"/>
      <c r="GD14" s="248"/>
      <c r="GE14" s="248"/>
      <c r="GF14" s="248"/>
      <c r="GG14" s="248"/>
      <c r="GH14" s="248"/>
      <c r="GI14" s="248"/>
      <c r="GJ14" s="248"/>
      <c r="GK14" s="248"/>
      <c r="GL14" s="248"/>
      <c r="GM14" s="248"/>
      <c r="GN14" s="248"/>
      <c r="GO14" s="248"/>
      <c r="GP14" s="248"/>
      <c r="GQ14" s="248"/>
      <c r="GR14" s="248"/>
      <c r="GS14" s="248"/>
      <c r="GT14" s="248"/>
      <c r="GU14" s="248"/>
      <c r="GV14" s="248"/>
      <c r="GW14" s="248"/>
      <c r="GX14" s="248"/>
      <c r="GY14" s="248"/>
      <c r="GZ14" s="248"/>
      <c r="HA14" s="248"/>
      <c r="HB14" s="248"/>
      <c r="HC14" s="248"/>
      <c r="HD14" s="248"/>
      <c r="HE14" s="248"/>
      <c r="HF14" s="248"/>
      <c r="HG14" s="248"/>
      <c r="HH14" s="248"/>
      <c r="HI14" s="248"/>
      <c r="HJ14" s="248"/>
      <c r="HK14" s="248"/>
      <c r="HL14" s="248"/>
      <c r="HM14" s="248"/>
      <c r="HN14" s="248"/>
      <c r="HO14" s="248"/>
      <c r="HP14" s="248"/>
      <c r="HQ14" s="248"/>
      <c r="HR14" s="248"/>
      <c r="HS14" s="248"/>
      <c r="HT14" s="248"/>
      <c r="HU14" s="248"/>
      <c r="HV14" s="248"/>
      <c r="HW14" s="248"/>
      <c r="HX14" s="248"/>
      <c r="HY14" s="248"/>
      <c r="HZ14" s="248"/>
      <c r="IA14" s="248"/>
      <c r="IB14" s="248"/>
      <c r="IC14" s="248"/>
      <c r="ID14" s="248"/>
      <c r="IE14" s="248"/>
      <c r="IF14" s="248"/>
      <c r="IG14" s="248"/>
      <c r="IH14" s="248"/>
      <c r="II14" s="248"/>
      <c r="IJ14" s="248"/>
      <c r="IK14" s="248"/>
      <c r="IL14" s="248"/>
      <c r="IM14" s="248"/>
      <c r="IN14" s="248"/>
      <c r="IO14" s="248"/>
      <c r="IP14" s="248"/>
      <c r="IQ14" s="248"/>
      <c r="IR14" s="248"/>
    </row>
    <row r="15" spans="1:252" s="47" customFormat="1" ht="25.5" customHeight="1">
      <c r="A15" s="244">
        <v>3</v>
      </c>
      <c r="B15" s="245" t="s">
        <v>300</v>
      </c>
      <c r="C15" s="246">
        <v>13967.90730950861</v>
      </c>
      <c r="D15" s="247">
        <v>7531.849</v>
      </c>
      <c r="E15" s="247">
        <v>6056.0583095086085</v>
      </c>
      <c r="F15" s="247">
        <v>380</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c r="FR15" s="248"/>
      <c r="FS15" s="248"/>
      <c r="FT15" s="248"/>
      <c r="FU15" s="248"/>
      <c r="FV15" s="248"/>
      <c r="FW15" s="248"/>
      <c r="FX15" s="248"/>
      <c r="FY15" s="248"/>
      <c r="FZ15" s="248"/>
      <c r="GA15" s="248"/>
      <c r="GB15" s="248"/>
      <c r="GC15" s="248"/>
      <c r="GD15" s="248"/>
      <c r="GE15" s="248"/>
      <c r="GF15" s="248"/>
      <c r="GG15" s="248"/>
      <c r="GH15" s="248"/>
      <c r="GI15" s="248"/>
      <c r="GJ15" s="248"/>
      <c r="GK15" s="248"/>
      <c r="GL15" s="248"/>
      <c r="GM15" s="248"/>
      <c r="GN15" s="248"/>
      <c r="GO15" s="248"/>
      <c r="GP15" s="248"/>
      <c r="GQ15" s="248"/>
      <c r="GR15" s="248"/>
      <c r="GS15" s="248"/>
      <c r="GT15" s="248"/>
      <c r="GU15" s="248"/>
      <c r="GV15" s="248"/>
      <c r="GW15" s="248"/>
      <c r="GX15" s="248"/>
      <c r="GY15" s="248"/>
      <c r="GZ15" s="248"/>
      <c r="HA15" s="248"/>
      <c r="HB15" s="248"/>
      <c r="HC15" s="248"/>
      <c r="HD15" s="248"/>
      <c r="HE15" s="248"/>
      <c r="HF15" s="248"/>
      <c r="HG15" s="248"/>
      <c r="HH15" s="248"/>
      <c r="HI15" s="248"/>
      <c r="HJ15" s="248"/>
      <c r="HK15" s="248"/>
      <c r="HL15" s="248"/>
      <c r="HM15" s="248"/>
      <c r="HN15" s="248"/>
      <c r="HO15" s="248"/>
      <c r="HP15" s="248"/>
      <c r="HQ15" s="248"/>
      <c r="HR15" s="248"/>
      <c r="HS15" s="248"/>
      <c r="HT15" s="248"/>
      <c r="HU15" s="248"/>
      <c r="HV15" s="248"/>
      <c r="HW15" s="248"/>
      <c r="HX15" s="248"/>
      <c r="HY15" s="248"/>
      <c r="HZ15" s="248"/>
      <c r="IA15" s="248"/>
      <c r="IB15" s="248"/>
      <c r="IC15" s="248"/>
      <c r="ID15" s="248"/>
      <c r="IE15" s="248"/>
      <c r="IF15" s="248"/>
      <c r="IG15" s="248"/>
      <c r="IH15" s="248"/>
      <c r="II15" s="248"/>
      <c r="IJ15" s="248"/>
      <c r="IK15" s="248"/>
      <c r="IL15" s="248"/>
      <c r="IM15" s="248"/>
      <c r="IN15" s="248"/>
      <c r="IO15" s="248"/>
      <c r="IP15" s="248"/>
      <c r="IQ15" s="248"/>
      <c r="IR15" s="248"/>
    </row>
    <row r="16" spans="1:252" s="47" customFormat="1" ht="25.5" customHeight="1">
      <c r="A16" s="244">
        <v>4</v>
      </c>
      <c r="B16" s="245" t="s">
        <v>301</v>
      </c>
      <c r="C16" s="246">
        <v>70962.98503805407</v>
      </c>
      <c r="D16" s="247">
        <v>63814.339</v>
      </c>
      <c r="E16" s="247">
        <v>7098.646038054074</v>
      </c>
      <c r="F16" s="247">
        <v>50</v>
      </c>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c r="EG16" s="248"/>
      <c r="EH16" s="248"/>
      <c r="EI16" s="248"/>
      <c r="EJ16" s="248"/>
      <c r="EK16" s="248"/>
      <c r="EL16" s="248"/>
      <c r="EM16" s="248"/>
      <c r="EN16" s="248"/>
      <c r="EO16" s="248"/>
      <c r="EP16" s="248"/>
      <c r="EQ16" s="248"/>
      <c r="ER16" s="248"/>
      <c r="ES16" s="248"/>
      <c r="ET16" s="248"/>
      <c r="EU16" s="248"/>
      <c r="EV16" s="248"/>
      <c r="EW16" s="248"/>
      <c r="EX16" s="248"/>
      <c r="EY16" s="248"/>
      <c r="EZ16" s="248"/>
      <c r="FA16" s="248"/>
      <c r="FB16" s="248"/>
      <c r="FC16" s="248"/>
      <c r="FD16" s="248"/>
      <c r="FE16" s="248"/>
      <c r="FF16" s="248"/>
      <c r="FG16" s="248"/>
      <c r="FH16" s="248"/>
      <c r="FI16" s="248"/>
      <c r="FJ16" s="248"/>
      <c r="FK16" s="248"/>
      <c r="FL16" s="248"/>
      <c r="FM16" s="248"/>
      <c r="FN16" s="248"/>
      <c r="FO16" s="248"/>
      <c r="FP16" s="248"/>
      <c r="FQ16" s="248"/>
      <c r="FR16" s="248"/>
      <c r="FS16" s="248"/>
      <c r="FT16" s="248"/>
      <c r="FU16" s="248"/>
      <c r="FV16" s="248"/>
      <c r="FW16" s="248"/>
      <c r="FX16" s="248"/>
      <c r="FY16" s="248"/>
      <c r="FZ16" s="248"/>
      <c r="GA16" s="248"/>
      <c r="GB16" s="248"/>
      <c r="GC16" s="248"/>
      <c r="GD16" s="248"/>
      <c r="GE16" s="248"/>
      <c r="GF16" s="248"/>
      <c r="GG16" s="248"/>
      <c r="GH16" s="248"/>
      <c r="GI16" s="248"/>
      <c r="GJ16" s="248"/>
      <c r="GK16" s="248"/>
      <c r="GL16" s="248"/>
      <c r="GM16" s="248"/>
      <c r="GN16" s="248"/>
      <c r="GO16" s="248"/>
      <c r="GP16" s="248"/>
      <c r="GQ16" s="248"/>
      <c r="GR16" s="248"/>
      <c r="GS16" s="248"/>
      <c r="GT16" s="248"/>
      <c r="GU16" s="248"/>
      <c r="GV16" s="248"/>
      <c r="GW16" s="248"/>
      <c r="GX16" s="248"/>
      <c r="GY16" s="248"/>
      <c r="GZ16" s="248"/>
      <c r="HA16" s="248"/>
      <c r="HB16" s="248"/>
      <c r="HC16" s="248"/>
      <c r="HD16" s="248"/>
      <c r="HE16" s="248"/>
      <c r="HF16" s="248"/>
      <c r="HG16" s="248"/>
      <c r="HH16" s="248"/>
      <c r="HI16" s="248"/>
      <c r="HJ16" s="248"/>
      <c r="HK16" s="248"/>
      <c r="HL16" s="248"/>
      <c r="HM16" s="248"/>
      <c r="HN16" s="248"/>
      <c r="HO16" s="248"/>
      <c r="HP16" s="248"/>
      <c r="HQ16" s="248"/>
      <c r="HR16" s="248"/>
      <c r="HS16" s="248"/>
      <c r="HT16" s="248"/>
      <c r="HU16" s="248"/>
      <c r="HV16" s="248"/>
      <c r="HW16" s="248"/>
      <c r="HX16" s="248"/>
      <c r="HY16" s="248"/>
      <c r="HZ16" s="248"/>
      <c r="IA16" s="248"/>
      <c r="IB16" s="248"/>
      <c r="IC16" s="248"/>
      <c r="ID16" s="248"/>
      <c r="IE16" s="248"/>
      <c r="IF16" s="248"/>
      <c r="IG16" s="248"/>
      <c r="IH16" s="248"/>
      <c r="II16" s="248"/>
      <c r="IJ16" s="248"/>
      <c r="IK16" s="248"/>
      <c r="IL16" s="248"/>
      <c r="IM16" s="248"/>
      <c r="IN16" s="248"/>
      <c r="IO16" s="248"/>
      <c r="IP16" s="248"/>
      <c r="IQ16" s="248"/>
      <c r="IR16" s="248"/>
    </row>
    <row r="17" spans="1:252" s="47" customFormat="1" ht="25.5" customHeight="1">
      <c r="A17" s="244">
        <v>5</v>
      </c>
      <c r="B17" s="245" t="s">
        <v>302</v>
      </c>
      <c r="C17" s="246">
        <v>10990.659837769068</v>
      </c>
      <c r="D17" s="247">
        <v>7047.13</v>
      </c>
      <c r="E17" s="247">
        <v>3873.529837769068</v>
      </c>
      <c r="F17" s="247">
        <v>70</v>
      </c>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8"/>
      <c r="EU17" s="248"/>
      <c r="EV17" s="248"/>
      <c r="EW17" s="248"/>
      <c r="EX17" s="248"/>
      <c r="EY17" s="248"/>
      <c r="EZ17" s="248"/>
      <c r="FA17" s="248"/>
      <c r="FB17" s="248"/>
      <c r="FC17" s="248"/>
      <c r="FD17" s="248"/>
      <c r="FE17" s="248"/>
      <c r="FF17" s="248"/>
      <c r="FG17" s="248"/>
      <c r="FH17" s="248"/>
      <c r="FI17" s="248"/>
      <c r="FJ17" s="248"/>
      <c r="FK17" s="248"/>
      <c r="FL17" s="248"/>
      <c r="FM17" s="248"/>
      <c r="FN17" s="248"/>
      <c r="FO17" s="248"/>
      <c r="FP17" s="248"/>
      <c r="FQ17" s="248"/>
      <c r="FR17" s="248"/>
      <c r="FS17" s="248"/>
      <c r="FT17" s="248"/>
      <c r="FU17" s="248"/>
      <c r="FV17" s="248"/>
      <c r="FW17" s="248"/>
      <c r="FX17" s="248"/>
      <c r="FY17" s="248"/>
      <c r="FZ17" s="248"/>
      <c r="GA17" s="248"/>
      <c r="GB17" s="248"/>
      <c r="GC17" s="248"/>
      <c r="GD17" s="248"/>
      <c r="GE17" s="248"/>
      <c r="GF17" s="248"/>
      <c r="GG17" s="248"/>
      <c r="GH17" s="248"/>
      <c r="GI17" s="248"/>
      <c r="GJ17" s="248"/>
      <c r="GK17" s="248"/>
      <c r="GL17" s="248"/>
      <c r="GM17" s="248"/>
      <c r="GN17" s="248"/>
      <c r="GO17" s="248"/>
      <c r="GP17" s="248"/>
      <c r="GQ17" s="248"/>
      <c r="GR17" s="248"/>
      <c r="GS17" s="248"/>
      <c r="GT17" s="248"/>
      <c r="GU17" s="248"/>
      <c r="GV17" s="248"/>
      <c r="GW17" s="248"/>
      <c r="GX17" s="248"/>
      <c r="GY17" s="248"/>
      <c r="GZ17" s="248"/>
      <c r="HA17" s="248"/>
      <c r="HB17" s="248"/>
      <c r="HC17" s="248"/>
      <c r="HD17" s="248"/>
      <c r="HE17" s="248"/>
      <c r="HF17" s="248"/>
      <c r="HG17" s="248"/>
      <c r="HH17" s="248"/>
      <c r="HI17" s="248"/>
      <c r="HJ17" s="248"/>
      <c r="HK17" s="248"/>
      <c r="HL17" s="248"/>
      <c r="HM17" s="248"/>
      <c r="HN17" s="248"/>
      <c r="HO17" s="248"/>
      <c r="HP17" s="248"/>
      <c r="HQ17" s="248"/>
      <c r="HR17" s="248"/>
      <c r="HS17" s="248"/>
      <c r="HT17" s="248"/>
      <c r="HU17" s="248"/>
      <c r="HV17" s="248"/>
      <c r="HW17" s="248"/>
      <c r="HX17" s="248"/>
      <c r="HY17" s="248"/>
      <c r="HZ17" s="248"/>
      <c r="IA17" s="248"/>
      <c r="IB17" s="248"/>
      <c r="IC17" s="248"/>
      <c r="ID17" s="248"/>
      <c r="IE17" s="248"/>
      <c r="IF17" s="248"/>
      <c r="IG17" s="248"/>
      <c r="IH17" s="248"/>
      <c r="II17" s="248"/>
      <c r="IJ17" s="248"/>
      <c r="IK17" s="248"/>
      <c r="IL17" s="248"/>
      <c r="IM17" s="248"/>
      <c r="IN17" s="248"/>
      <c r="IO17" s="248"/>
      <c r="IP17" s="248"/>
      <c r="IQ17" s="248"/>
      <c r="IR17" s="248"/>
    </row>
    <row r="18" spans="1:252" s="47" customFormat="1" ht="25.5" customHeight="1">
      <c r="A18" s="244">
        <v>6</v>
      </c>
      <c r="B18" s="245" t="s">
        <v>303</v>
      </c>
      <c r="C18" s="246">
        <v>11560.72330757886</v>
      </c>
      <c r="D18" s="247">
        <v>7870.57</v>
      </c>
      <c r="E18" s="247">
        <v>3310.1533075788616</v>
      </c>
      <c r="F18" s="247">
        <v>380</v>
      </c>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c r="IH18" s="248"/>
      <c r="II18" s="248"/>
      <c r="IJ18" s="248"/>
      <c r="IK18" s="248"/>
      <c r="IL18" s="248"/>
      <c r="IM18" s="248"/>
      <c r="IN18" s="248"/>
      <c r="IO18" s="248"/>
      <c r="IP18" s="248"/>
      <c r="IQ18" s="248"/>
      <c r="IR18" s="248"/>
    </row>
    <row r="19" spans="1:252" s="47" customFormat="1" ht="25.5" customHeight="1">
      <c r="A19" s="244">
        <v>7</v>
      </c>
      <c r="B19" s="245" t="s">
        <v>304</v>
      </c>
      <c r="C19" s="246">
        <v>11981.157515669538</v>
      </c>
      <c r="D19" s="247">
        <v>7274.037</v>
      </c>
      <c r="E19" s="247">
        <v>4637.120515669538</v>
      </c>
      <c r="F19" s="247">
        <v>70</v>
      </c>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c r="IH19" s="248"/>
      <c r="II19" s="248"/>
      <c r="IJ19" s="248"/>
      <c r="IK19" s="248"/>
      <c r="IL19" s="248"/>
      <c r="IM19" s="248"/>
      <c r="IN19" s="248"/>
      <c r="IO19" s="248"/>
      <c r="IP19" s="248"/>
      <c r="IQ19" s="248"/>
      <c r="IR19" s="248"/>
    </row>
    <row r="20" spans="1:252" s="47" customFormat="1" ht="25.5" customHeight="1">
      <c r="A20" s="244">
        <v>8</v>
      </c>
      <c r="B20" s="245" t="s">
        <v>305</v>
      </c>
      <c r="C20" s="246">
        <v>15136.539944567689</v>
      </c>
      <c r="D20" s="247">
        <v>11344.073</v>
      </c>
      <c r="E20" s="247">
        <v>3722.4669445676877</v>
      </c>
      <c r="F20" s="247">
        <v>70</v>
      </c>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c r="IH20" s="248"/>
      <c r="II20" s="248"/>
      <c r="IJ20" s="248"/>
      <c r="IK20" s="248"/>
      <c r="IL20" s="248"/>
      <c r="IM20" s="248"/>
      <c r="IN20" s="248"/>
      <c r="IO20" s="248"/>
      <c r="IP20" s="248"/>
      <c r="IQ20" s="248"/>
      <c r="IR20" s="248"/>
    </row>
    <row r="21" spans="1:252" s="47" customFormat="1" ht="25.5" customHeight="1">
      <c r="A21" s="244">
        <v>9</v>
      </c>
      <c r="B21" s="245" t="s">
        <v>306</v>
      </c>
      <c r="C21" s="246">
        <v>12707.27227997617</v>
      </c>
      <c r="D21" s="247">
        <v>9234.174</v>
      </c>
      <c r="E21" s="247">
        <v>3093.098279976169</v>
      </c>
      <c r="F21" s="247">
        <v>380</v>
      </c>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248"/>
      <c r="FG21" s="248"/>
      <c r="FH21" s="248"/>
      <c r="FI21" s="248"/>
      <c r="FJ21" s="248"/>
      <c r="FK21" s="248"/>
      <c r="FL21" s="248"/>
      <c r="FM21" s="248"/>
      <c r="FN21" s="248"/>
      <c r="FO21" s="248"/>
      <c r="FP21" s="248"/>
      <c r="FQ21" s="248"/>
      <c r="FR21" s="248"/>
      <c r="FS21" s="248"/>
      <c r="FT21" s="248"/>
      <c r="FU21" s="248"/>
      <c r="FV21" s="248"/>
      <c r="FW21" s="248"/>
      <c r="FX21" s="248"/>
      <c r="FY21" s="248"/>
      <c r="FZ21" s="248"/>
      <c r="GA21" s="248"/>
      <c r="GB21" s="248"/>
      <c r="GC21" s="248"/>
      <c r="GD21" s="248"/>
      <c r="GE21" s="248"/>
      <c r="GF21" s="248"/>
      <c r="GG21" s="248"/>
      <c r="GH21" s="248"/>
      <c r="GI21" s="248"/>
      <c r="GJ21" s="248"/>
      <c r="GK21" s="248"/>
      <c r="GL21" s="248"/>
      <c r="GM21" s="248"/>
      <c r="GN21" s="248"/>
      <c r="GO21" s="248"/>
      <c r="GP21" s="248"/>
      <c r="GQ21" s="248"/>
      <c r="GR21" s="248"/>
      <c r="GS21" s="248"/>
      <c r="GT21" s="248"/>
      <c r="GU21" s="248"/>
      <c r="GV21" s="248"/>
      <c r="GW21" s="248"/>
      <c r="GX21" s="248"/>
      <c r="GY21" s="248"/>
      <c r="GZ21" s="248"/>
      <c r="HA21" s="248"/>
      <c r="HB21" s="248"/>
      <c r="HC21" s="248"/>
      <c r="HD21" s="248"/>
      <c r="HE21" s="248"/>
      <c r="HF21" s="248"/>
      <c r="HG21" s="248"/>
      <c r="HH21" s="248"/>
      <c r="HI21" s="248"/>
      <c r="HJ21" s="248"/>
      <c r="HK21" s="248"/>
      <c r="HL21" s="248"/>
      <c r="HM21" s="248"/>
      <c r="HN21" s="248"/>
      <c r="HO21" s="248"/>
      <c r="HP21" s="248"/>
      <c r="HQ21" s="248"/>
      <c r="HR21" s="248"/>
      <c r="HS21" s="248"/>
      <c r="HT21" s="248"/>
      <c r="HU21" s="248"/>
      <c r="HV21" s="248"/>
      <c r="HW21" s="248"/>
      <c r="HX21" s="248"/>
      <c r="HY21" s="248"/>
      <c r="HZ21" s="248"/>
      <c r="IA21" s="248"/>
      <c r="IB21" s="248"/>
      <c r="IC21" s="248"/>
      <c r="ID21" s="248"/>
      <c r="IE21" s="248"/>
      <c r="IF21" s="248"/>
      <c r="IG21" s="248"/>
      <c r="IH21" s="248"/>
      <c r="II21" s="248"/>
      <c r="IJ21" s="248"/>
      <c r="IK21" s="248"/>
      <c r="IL21" s="248"/>
      <c r="IM21" s="248"/>
      <c r="IN21" s="248"/>
      <c r="IO21" s="248"/>
      <c r="IP21" s="248"/>
      <c r="IQ21" s="248"/>
      <c r="IR21" s="248"/>
    </row>
    <row r="22" spans="1:252" s="47" customFormat="1" ht="25.5" customHeight="1">
      <c r="A22" s="244">
        <v>10</v>
      </c>
      <c r="B22" s="245" t="s">
        <v>307</v>
      </c>
      <c r="C22" s="246">
        <v>10340.447894258055</v>
      </c>
      <c r="D22" s="247">
        <v>8529.752</v>
      </c>
      <c r="E22" s="247">
        <v>1740.695894258055</v>
      </c>
      <c r="F22" s="247">
        <v>70</v>
      </c>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c r="EO22" s="248"/>
      <c r="EP22" s="248"/>
      <c r="EQ22" s="248"/>
      <c r="ER22" s="248"/>
      <c r="ES22" s="248"/>
      <c r="ET22" s="248"/>
      <c r="EU22" s="248"/>
      <c r="EV22" s="248"/>
      <c r="EW22" s="248"/>
      <c r="EX22" s="248"/>
      <c r="EY22" s="248"/>
      <c r="EZ22" s="248"/>
      <c r="FA22" s="248"/>
      <c r="FB22" s="248"/>
      <c r="FC22" s="248"/>
      <c r="FD22" s="248"/>
      <c r="FE22" s="248"/>
      <c r="FF22" s="248"/>
      <c r="FG22" s="248"/>
      <c r="FH22" s="248"/>
      <c r="FI22" s="248"/>
      <c r="FJ22" s="248"/>
      <c r="FK22" s="248"/>
      <c r="FL22" s="248"/>
      <c r="FM22" s="248"/>
      <c r="FN22" s="248"/>
      <c r="FO22" s="248"/>
      <c r="FP22" s="248"/>
      <c r="FQ22" s="248"/>
      <c r="FR22" s="248"/>
      <c r="FS22" s="248"/>
      <c r="FT22" s="248"/>
      <c r="FU22" s="248"/>
      <c r="FV22" s="248"/>
      <c r="FW22" s="248"/>
      <c r="FX22" s="248"/>
      <c r="FY22" s="248"/>
      <c r="FZ22" s="248"/>
      <c r="GA22" s="248"/>
      <c r="GB22" s="248"/>
      <c r="GC22" s="248"/>
      <c r="GD22" s="248"/>
      <c r="GE22" s="248"/>
      <c r="GF22" s="248"/>
      <c r="GG22" s="248"/>
      <c r="GH22" s="248"/>
      <c r="GI22" s="248"/>
      <c r="GJ22" s="248"/>
      <c r="GK22" s="248"/>
      <c r="GL22" s="248"/>
      <c r="GM22" s="248"/>
      <c r="GN22" s="248"/>
      <c r="GO22" s="248"/>
      <c r="GP22" s="248"/>
      <c r="GQ22" s="248"/>
      <c r="GR22" s="248"/>
      <c r="GS22" s="248"/>
      <c r="GT22" s="248"/>
      <c r="GU22" s="248"/>
      <c r="GV22" s="248"/>
      <c r="GW22" s="248"/>
      <c r="GX22" s="248"/>
      <c r="GY22" s="248"/>
      <c r="GZ22" s="248"/>
      <c r="HA22" s="248"/>
      <c r="HB22" s="248"/>
      <c r="HC22" s="248"/>
      <c r="HD22" s="248"/>
      <c r="HE22" s="248"/>
      <c r="HF22" s="248"/>
      <c r="HG22" s="248"/>
      <c r="HH22" s="248"/>
      <c r="HI22" s="248"/>
      <c r="HJ22" s="248"/>
      <c r="HK22" s="248"/>
      <c r="HL22" s="248"/>
      <c r="HM22" s="248"/>
      <c r="HN22" s="248"/>
      <c r="HO22" s="248"/>
      <c r="HP22" s="248"/>
      <c r="HQ22" s="248"/>
      <c r="HR22" s="248"/>
      <c r="HS22" s="248"/>
      <c r="HT22" s="248"/>
      <c r="HU22" s="248"/>
      <c r="HV22" s="248"/>
      <c r="HW22" s="248"/>
      <c r="HX22" s="248"/>
      <c r="HY22" s="248"/>
      <c r="HZ22" s="248"/>
      <c r="IA22" s="248"/>
      <c r="IB22" s="248"/>
      <c r="IC22" s="248"/>
      <c r="ID22" s="248"/>
      <c r="IE22" s="248"/>
      <c r="IF22" s="248"/>
      <c r="IG22" s="248"/>
      <c r="IH22" s="248"/>
      <c r="II22" s="248"/>
      <c r="IJ22" s="248"/>
      <c r="IK22" s="248"/>
      <c r="IL22" s="248"/>
      <c r="IM22" s="248"/>
      <c r="IN22" s="248"/>
      <c r="IO22" s="248"/>
      <c r="IP22" s="248"/>
      <c r="IQ22" s="248"/>
      <c r="IR22" s="248"/>
    </row>
    <row r="23" spans="1:252" s="47" customFormat="1" ht="25.5" customHeight="1">
      <c r="A23" s="244">
        <v>11</v>
      </c>
      <c r="B23" s="245" t="s">
        <v>308</v>
      </c>
      <c r="C23" s="246">
        <v>17479.77599549837</v>
      </c>
      <c r="D23" s="247">
        <v>9449.231</v>
      </c>
      <c r="E23" s="247">
        <v>7650.544995498371</v>
      </c>
      <c r="F23" s="247">
        <v>380</v>
      </c>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248"/>
      <c r="DH23" s="248"/>
      <c r="DI23" s="248"/>
      <c r="DJ23" s="248"/>
      <c r="DK23" s="248"/>
      <c r="DL23" s="248"/>
      <c r="DM23" s="248"/>
      <c r="DN23" s="248"/>
      <c r="DO23" s="248"/>
      <c r="DP23" s="248"/>
      <c r="DQ23" s="248"/>
      <c r="DR23" s="248"/>
      <c r="DS23" s="248"/>
      <c r="DT23" s="248"/>
      <c r="DU23" s="248"/>
      <c r="DV23" s="248"/>
      <c r="DW23" s="248"/>
      <c r="DX23" s="248"/>
      <c r="DY23" s="248"/>
      <c r="DZ23" s="248"/>
      <c r="EA23" s="248"/>
      <c r="EB23" s="248"/>
      <c r="EC23" s="248"/>
      <c r="ED23" s="248"/>
      <c r="EE23" s="248"/>
      <c r="EF23" s="248"/>
      <c r="EG23" s="248"/>
      <c r="EH23" s="248"/>
      <c r="EI23" s="248"/>
      <c r="EJ23" s="248"/>
      <c r="EK23" s="248"/>
      <c r="EL23" s="248"/>
      <c r="EM23" s="248"/>
      <c r="EN23" s="248"/>
      <c r="EO23" s="248"/>
      <c r="EP23" s="248"/>
      <c r="EQ23" s="248"/>
      <c r="ER23" s="248"/>
      <c r="ES23" s="248"/>
      <c r="ET23" s="248"/>
      <c r="EU23" s="248"/>
      <c r="EV23" s="248"/>
      <c r="EW23" s="248"/>
      <c r="EX23" s="248"/>
      <c r="EY23" s="248"/>
      <c r="EZ23" s="248"/>
      <c r="FA23" s="248"/>
      <c r="FB23" s="248"/>
      <c r="FC23" s="248"/>
      <c r="FD23" s="248"/>
      <c r="FE23" s="248"/>
      <c r="FF23" s="248"/>
      <c r="FG23" s="248"/>
      <c r="FH23" s="248"/>
      <c r="FI23" s="248"/>
      <c r="FJ23" s="248"/>
      <c r="FK23" s="248"/>
      <c r="FL23" s="248"/>
      <c r="FM23" s="248"/>
      <c r="FN23" s="248"/>
      <c r="FO23" s="248"/>
      <c r="FP23" s="248"/>
      <c r="FQ23" s="248"/>
      <c r="FR23" s="248"/>
      <c r="FS23" s="248"/>
      <c r="FT23" s="248"/>
      <c r="FU23" s="248"/>
      <c r="FV23" s="248"/>
      <c r="FW23" s="248"/>
      <c r="FX23" s="248"/>
      <c r="FY23" s="248"/>
      <c r="FZ23" s="248"/>
      <c r="GA23" s="248"/>
      <c r="GB23" s="248"/>
      <c r="GC23" s="248"/>
      <c r="GD23" s="248"/>
      <c r="GE23" s="248"/>
      <c r="GF23" s="248"/>
      <c r="GG23" s="248"/>
      <c r="GH23" s="248"/>
      <c r="GI23" s="248"/>
      <c r="GJ23" s="248"/>
      <c r="GK23" s="248"/>
      <c r="GL23" s="248"/>
      <c r="GM23" s="248"/>
      <c r="GN23" s="248"/>
      <c r="GO23" s="248"/>
      <c r="GP23" s="248"/>
      <c r="GQ23" s="248"/>
      <c r="GR23" s="248"/>
      <c r="GS23" s="248"/>
      <c r="GT23" s="248"/>
      <c r="GU23" s="248"/>
      <c r="GV23" s="248"/>
      <c r="GW23" s="248"/>
      <c r="GX23" s="248"/>
      <c r="GY23" s="248"/>
      <c r="GZ23" s="248"/>
      <c r="HA23" s="248"/>
      <c r="HB23" s="248"/>
      <c r="HC23" s="248"/>
      <c r="HD23" s="248"/>
      <c r="HE23" s="248"/>
      <c r="HF23" s="248"/>
      <c r="HG23" s="248"/>
      <c r="HH23" s="248"/>
      <c r="HI23" s="248"/>
      <c r="HJ23" s="248"/>
      <c r="HK23" s="248"/>
      <c r="HL23" s="248"/>
      <c r="HM23" s="248"/>
      <c r="HN23" s="248"/>
      <c r="HO23" s="248"/>
      <c r="HP23" s="248"/>
      <c r="HQ23" s="248"/>
      <c r="HR23" s="248"/>
      <c r="HS23" s="248"/>
      <c r="HT23" s="248"/>
      <c r="HU23" s="248"/>
      <c r="HV23" s="248"/>
      <c r="HW23" s="248"/>
      <c r="HX23" s="248"/>
      <c r="HY23" s="248"/>
      <c r="HZ23" s="248"/>
      <c r="IA23" s="248"/>
      <c r="IB23" s="248"/>
      <c r="IC23" s="248"/>
      <c r="ID23" s="248"/>
      <c r="IE23" s="248"/>
      <c r="IF23" s="248"/>
      <c r="IG23" s="248"/>
      <c r="IH23" s="248"/>
      <c r="II23" s="248"/>
      <c r="IJ23" s="248"/>
      <c r="IK23" s="248"/>
      <c r="IL23" s="248"/>
      <c r="IM23" s="248"/>
      <c r="IN23" s="248"/>
      <c r="IO23" s="248"/>
      <c r="IP23" s="248"/>
      <c r="IQ23" s="248"/>
      <c r="IR23" s="248"/>
    </row>
    <row r="24" spans="1:252" s="47" customFormat="1" ht="25.5" customHeight="1">
      <c r="A24" s="244">
        <v>12</v>
      </c>
      <c r="B24" s="245" t="s">
        <v>309</v>
      </c>
      <c r="C24" s="246">
        <v>16138.30843374295</v>
      </c>
      <c r="D24" s="247">
        <v>10601.542</v>
      </c>
      <c r="E24" s="247">
        <v>5466.76643374295</v>
      </c>
      <c r="F24" s="247">
        <v>70</v>
      </c>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8"/>
      <c r="FF24" s="248"/>
      <c r="FG24" s="248"/>
      <c r="FH24" s="248"/>
      <c r="FI24" s="248"/>
      <c r="FJ24" s="248"/>
      <c r="FK24" s="248"/>
      <c r="FL24" s="248"/>
      <c r="FM24" s="248"/>
      <c r="FN24" s="248"/>
      <c r="FO24" s="248"/>
      <c r="FP24" s="248"/>
      <c r="FQ24" s="248"/>
      <c r="FR24" s="248"/>
      <c r="FS24" s="248"/>
      <c r="FT24" s="248"/>
      <c r="FU24" s="248"/>
      <c r="FV24" s="248"/>
      <c r="FW24" s="248"/>
      <c r="FX24" s="248"/>
      <c r="FY24" s="248"/>
      <c r="FZ24" s="248"/>
      <c r="GA24" s="248"/>
      <c r="GB24" s="248"/>
      <c r="GC24" s="248"/>
      <c r="GD24" s="248"/>
      <c r="GE24" s="248"/>
      <c r="GF24" s="248"/>
      <c r="GG24" s="248"/>
      <c r="GH24" s="248"/>
      <c r="GI24" s="248"/>
      <c r="GJ24" s="248"/>
      <c r="GK24" s="248"/>
      <c r="GL24" s="248"/>
      <c r="GM24" s="248"/>
      <c r="GN24" s="248"/>
      <c r="GO24" s="248"/>
      <c r="GP24" s="248"/>
      <c r="GQ24" s="248"/>
      <c r="GR24" s="248"/>
      <c r="GS24" s="248"/>
      <c r="GT24" s="248"/>
      <c r="GU24" s="248"/>
      <c r="GV24" s="248"/>
      <c r="GW24" s="248"/>
      <c r="GX24" s="248"/>
      <c r="GY24" s="248"/>
      <c r="GZ24" s="248"/>
      <c r="HA24" s="248"/>
      <c r="HB24" s="248"/>
      <c r="HC24" s="248"/>
      <c r="HD24" s="248"/>
      <c r="HE24" s="248"/>
      <c r="HF24" s="248"/>
      <c r="HG24" s="248"/>
      <c r="HH24" s="248"/>
      <c r="HI24" s="248"/>
      <c r="HJ24" s="248"/>
      <c r="HK24" s="248"/>
      <c r="HL24" s="248"/>
      <c r="HM24" s="248"/>
      <c r="HN24" s="248"/>
      <c r="HO24" s="248"/>
      <c r="HP24" s="248"/>
      <c r="HQ24" s="248"/>
      <c r="HR24" s="248"/>
      <c r="HS24" s="248"/>
      <c r="HT24" s="248"/>
      <c r="HU24" s="248"/>
      <c r="HV24" s="248"/>
      <c r="HW24" s="248"/>
      <c r="HX24" s="248"/>
      <c r="HY24" s="248"/>
      <c r="HZ24" s="248"/>
      <c r="IA24" s="248"/>
      <c r="IB24" s="248"/>
      <c r="IC24" s="248"/>
      <c r="ID24" s="248"/>
      <c r="IE24" s="248"/>
      <c r="IF24" s="248"/>
      <c r="IG24" s="248"/>
      <c r="IH24" s="248"/>
      <c r="II24" s="248"/>
      <c r="IJ24" s="248"/>
      <c r="IK24" s="248"/>
      <c r="IL24" s="248"/>
      <c r="IM24" s="248"/>
      <c r="IN24" s="248"/>
      <c r="IO24" s="248"/>
      <c r="IP24" s="248"/>
      <c r="IQ24" s="248"/>
      <c r="IR24" s="248"/>
    </row>
    <row r="25" spans="1:6" s="47" customFormat="1" ht="15">
      <c r="A25" s="249"/>
      <c r="B25" s="250"/>
      <c r="C25" s="251"/>
      <c r="D25" s="251"/>
      <c r="E25" s="251"/>
      <c r="F25" s="251"/>
    </row>
  </sheetData>
  <sheetProtection/>
  <mergeCells count="11">
    <mergeCell ref="E6:E10"/>
    <mergeCell ref="F6:F10"/>
    <mergeCell ref="E1:F1"/>
    <mergeCell ref="A2:F2"/>
    <mergeCell ref="A3:F3"/>
    <mergeCell ref="A4:F4"/>
    <mergeCell ref="D5:F5"/>
    <mergeCell ref="A6:A10"/>
    <mergeCell ref="B6:B10"/>
    <mergeCell ref="C6:C10"/>
    <mergeCell ref="D6:D10"/>
  </mergeCells>
  <printOptions/>
  <pageMargins left="0.45" right="0.45" top="0.5" bottom="0.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17"/>
  <sheetViews>
    <sheetView zoomScalePageLayoutView="0" workbookViewId="0" topLeftCell="A1">
      <selection activeCell="B8" sqref="B8"/>
    </sheetView>
  </sheetViews>
  <sheetFormatPr defaultColWidth="9.140625" defaultRowHeight="15"/>
  <cols>
    <col min="1" max="1" width="4.421875" style="336" customWidth="1"/>
    <col min="2" max="2" width="26.57421875" style="336" customWidth="1"/>
    <col min="3" max="3" width="10.140625" style="336" bestFit="1" customWidth="1"/>
    <col min="4" max="4" width="9.57421875" style="336" customWidth="1"/>
    <col min="5" max="6" width="10.140625" style="336" bestFit="1" customWidth="1"/>
    <col min="7" max="7" width="9.8515625" style="336" customWidth="1"/>
    <col min="8" max="8" width="8.8515625" style="336" customWidth="1"/>
    <col min="9" max="12" width="9.8515625" style="336" customWidth="1"/>
    <col min="13" max="19" width="0" style="336" hidden="1" customWidth="1"/>
    <col min="20" max="16384" width="9.140625" style="336" customWidth="1"/>
  </cols>
  <sheetData>
    <row r="1" spans="1:12" ht="16.5">
      <c r="A1" s="335"/>
      <c r="J1" s="612" t="s">
        <v>683</v>
      </c>
      <c r="K1" s="612"/>
      <c r="L1" s="612"/>
    </row>
    <row r="2" spans="1:19" s="338" customFormat="1" ht="35.25" customHeight="1">
      <c r="A2" s="617" t="s">
        <v>589</v>
      </c>
      <c r="B2" s="618"/>
      <c r="C2" s="618"/>
      <c r="D2" s="618"/>
      <c r="E2" s="618"/>
      <c r="F2" s="618"/>
      <c r="G2" s="618"/>
      <c r="H2" s="618"/>
      <c r="I2" s="618"/>
      <c r="J2" s="618"/>
      <c r="K2" s="618"/>
      <c r="L2" s="618"/>
      <c r="M2" s="337"/>
      <c r="N2" s="337"/>
      <c r="O2" s="337"/>
      <c r="P2" s="337"/>
      <c r="Q2" s="337"/>
      <c r="R2" s="337"/>
      <c r="S2" s="337"/>
    </row>
    <row r="3" spans="1:19" ht="16.5">
      <c r="A3" s="546" t="str">
        <f>'43'!A4:F4</f>
        <v>(Kèm theo Công văn số 3599/STC-KHNS ngày  5/12/2019 của  Sở Tài chính)</v>
      </c>
      <c r="B3" s="547"/>
      <c r="C3" s="547"/>
      <c r="D3" s="547"/>
      <c r="E3" s="547"/>
      <c r="F3" s="547"/>
      <c r="G3" s="547"/>
      <c r="H3" s="547"/>
      <c r="I3" s="547"/>
      <c r="J3" s="547"/>
      <c r="K3" s="547"/>
      <c r="L3" s="547"/>
      <c r="M3" s="339"/>
      <c r="N3" s="339"/>
      <c r="O3" s="339"/>
      <c r="P3" s="339"/>
      <c r="Q3" s="339"/>
      <c r="R3" s="339"/>
      <c r="S3" s="339"/>
    </row>
    <row r="4" ht="17.25" customHeight="1">
      <c r="K4" s="340" t="s">
        <v>52</v>
      </c>
    </row>
    <row r="5" spans="1:19" ht="16.5">
      <c r="A5" s="615" t="s">
        <v>2</v>
      </c>
      <c r="B5" s="615" t="s">
        <v>186</v>
      </c>
      <c r="C5" s="615" t="s">
        <v>187</v>
      </c>
      <c r="D5" s="615" t="s">
        <v>188</v>
      </c>
      <c r="E5" s="615"/>
      <c r="F5" s="615" t="s">
        <v>590</v>
      </c>
      <c r="G5" s="615"/>
      <c r="H5" s="615"/>
      <c r="I5" s="615"/>
      <c r="J5" s="615"/>
      <c r="K5" s="615"/>
      <c r="L5" s="615"/>
      <c r="M5" s="613" t="s">
        <v>591</v>
      </c>
      <c r="N5" s="613"/>
      <c r="O5" s="613"/>
      <c r="P5" s="613"/>
      <c r="Q5" s="613"/>
      <c r="R5" s="613"/>
      <c r="S5" s="613"/>
    </row>
    <row r="6" spans="1:19" ht="16.5">
      <c r="A6" s="615"/>
      <c r="B6" s="615"/>
      <c r="C6" s="615"/>
      <c r="D6" s="614" t="s">
        <v>592</v>
      </c>
      <c r="E6" s="614" t="s">
        <v>593</v>
      </c>
      <c r="F6" s="615" t="s">
        <v>187</v>
      </c>
      <c r="G6" s="614" t="s">
        <v>592</v>
      </c>
      <c r="H6" s="614"/>
      <c r="I6" s="614"/>
      <c r="J6" s="614" t="s">
        <v>593</v>
      </c>
      <c r="K6" s="614"/>
      <c r="L6" s="614"/>
      <c r="M6" s="613" t="s">
        <v>187</v>
      </c>
      <c r="N6" s="616" t="s">
        <v>592</v>
      </c>
      <c r="O6" s="616"/>
      <c r="P6" s="616"/>
      <c r="Q6" s="616" t="s">
        <v>593</v>
      </c>
      <c r="R6" s="616"/>
      <c r="S6" s="616"/>
    </row>
    <row r="7" spans="1:19" ht="49.5">
      <c r="A7" s="615"/>
      <c r="B7" s="615"/>
      <c r="C7" s="615"/>
      <c r="D7" s="614"/>
      <c r="E7" s="614"/>
      <c r="F7" s="615"/>
      <c r="G7" s="341" t="s">
        <v>187</v>
      </c>
      <c r="H7" s="341" t="s">
        <v>594</v>
      </c>
      <c r="I7" s="341" t="s">
        <v>595</v>
      </c>
      <c r="J7" s="341" t="s">
        <v>187</v>
      </c>
      <c r="K7" s="341" t="s">
        <v>594</v>
      </c>
      <c r="L7" s="341" t="s">
        <v>595</v>
      </c>
      <c r="M7" s="613"/>
      <c r="N7" s="342" t="s">
        <v>187</v>
      </c>
      <c r="O7" s="342" t="s">
        <v>594</v>
      </c>
      <c r="P7" s="342" t="s">
        <v>595</v>
      </c>
      <c r="Q7" s="342" t="s">
        <v>187</v>
      </c>
      <c r="R7" s="342" t="s">
        <v>594</v>
      </c>
      <c r="S7" s="342" t="s">
        <v>595</v>
      </c>
    </row>
    <row r="8" spans="1:19" s="344" customFormat="1" ht="31.5">
      <c r="A8" s="343" t="s">
        <v>10</v>
      </c>
      <c r="B8" s="343" t="s">
        <v>11</v>
      </c>
      <c r="C8" s="343" t="s">
        <v>596</v>
      </c>
      <c r="D8" s="343" t="s">
        <v>597</v>
      </c>
      <c r="E8" s="343" t="s">
        <v>598</v>
      </c>
      <c r="F8" s="343" t="s">
        <v>599</v>
      </c>
      <c r="G8" s="343" t="s">
        <v>600</v>
      </c>
      <c r="H8" s="343">
        <v>6</v>
      </c>
      <c r="I8" s="343">
        <v>7</v>
      </c>
      <c r="J8" s="343" t="s">
        <v>601</v>
      </c>
      <c r="K8" s="343">
        <v>9</v>
      </c>
      <c r="L8" s="343">
        <v>10</v>
      </c>
      <c r="M8" s="343" t="s">
        <v>602</v>
      </c>
      <c r="N8" s="343" t="s">
        <v>603</v>
      </c>
      <c r="O8" s="343">
        <v>13</v>
      </c>
      <c r="P8" s="343">
        <v>14</v>
      </c>
      <c r="Q8" s="343" t="s">
        <v>604</v>
      </c>
      <c r="R8" s="343">
        <v>16</v>
      </c>
      <c r="S8" s="343">
        <v>17</v>
      </c>
    </row>
    <row r="9" spans="1:19" s="363" customFormat="1" ht="39" customHeight="1">
      <c r="A9" s="359"/>
      <c r="B9" s="360" t="s">
        <v>191</v>
      </c>
      <c r="C9" s="361">
        <f>C10+C16</f>
        <v>22380</v>
      </c>
      <c r="D9" s="361">
        <f aca="true" t="shared" si="0" ref="D9:L9">D10+D16</f>
        <v>0</v>
      </c>
      <c r="E9" s="361">
        <f t="shared" si="0"/>
        <v>22380</v>
      </c>
      <c r="F9" s="361">
        <f t="shared" si="0"/>
        <v>22380</v>
      </c>
      <c r="G9" s="361">
        <f t="shared" si="0"/>
        <v>0</v>
      </c>
      <c r="H9" s="361">
        <f t="shared" si="0"/>
        <v>0</v>
      </c>
      <c r="I9" s="361">
        <f t="shared" si="0"/>
        <v>0</v>
      </c>
      <c r="J9" s="361">
        <f t="shared" si="0"/>
        <v>22380</v>
      </c>
      <c r="K9" s="361">
        <f t="shared" si="0"/>
        <v>22380</v>
      </c>
      <c r="L9" s="361">
        <f t="shared" si="0"/>
        <v>0</v>
      </c>
      <c r="M9" s="362"/>
      <c r="N9" s="362"/>
      <c r="O9" s="362"/>
      <c r="P9" s="362"/>
      <c r="Q9" s="362"/>
      <c r="R9" s="362"/>
      <c r="S9" s="362"/>
    </row>
    <row r="10" spans="1:19" s="350" customFormat="1" ht="39" customHeight="1">
      <c r="A10" s="351" t="s">
        <v>18</v>
      </c>
      <c r="B10" s="352" t="s">
        <v>605</v>
      </c>
      <c r="C10" s="353">
        <f aca="true" t="shared" si="1" ref="C10:I10">SUM(C11:C14)</f>
        <v>22380</v>
      </c>
      <c r="D10" s="353">
        <f t="shared" si="1"/>
        <v>0</v>
      </c>
      <c r="E10" s="353">
        <f t="shared" si="1"/>
        <v>22380</v>
      </c>
      <c r="F10" s="353">
        <f t="shared" si="1"/>
        <v>22380</v>
      </c>
      <c r="G10" s="353">
        <f t="shared" si="1"/>
        <v>0</v>
      </c>
      <c r="H10" s="353">
        <f t="shared" si="1"/>
        <v>0</v>
      </c>
      <c r="I10" s="353">
        <f t="shared" si="1"/>
        <v>0</v>
      </c>
      <c r="J10" s="353">
        <f>SUM(J11:J14)</f>
        <v>22380</v>
      </c>
      <c r="K10" s="353">
        <f>SUM(K11:K14)</f>
        <v>22380</v>
      </c>
      <c r="L10" s="353">
        <f>SUM(L11:L14)</f>
        <v>0</v>
      </c>
      <c r="M10" s="351"/>
      <c r="N10" s="351"/>
      <c r="O10" s="351"/>
      <c r="P10" s="351"/>
      <c r="Q10" s="351"/>
      <c r="R10" s="351"/>
      <c r="S10" s="351"/>
    </row>
    <row r="11" spans="1:19" s="358" customFormat="1" ht="39" customHeight="1">
      <c r="A11" s="354">
        <v>1</v>
      </c>
      <c r="B11" s="355" t="s">
        <v>606</v>
      </c>
      <c r="C11" s="356">
        <f aca="true" t="shared" si="2" ref="C11:C16">D11+E11</f>
        <v>2730</v>
      </c>
      <c r="D11" s="356">
        <f>G11</f>
        <v>0</v>
      </c>
      <c r="E11" s="356">
        <v>2730</v>
      </c>
      <c r="F11" s="356">
        <f>G11+J11</f>
        <v>2730</v>
      </c>
      <c r="G11" s="356">
        <f>H11+I11</f>
        <v>0</v>
      </c>
      <c r="H11" s="356"/>
      <c r="I11" s="356"/>
      <c r="J11" s="356">
        <f>K11+L11</f>
        <v>2730</v>
      </c>
      <c r="K11" s="357">
        <v>2730</v>
      </c>
      <c r="L11" s="356">
        <v>0</v>
      </c>
      <c r="M11" s="354"/>
      <c r="N11" s="354"/>
      <c r="O11" s="354"/>
      <c r="P11" s="354"/>
      <c r="Q11" s="354"/>
      <c r="R11" s="354"/>
      <c r="S11" s="354"/>
    </row>
    <row r="12" spans="1:19" s="358" customFormat="1" ht="39" customHeight="1">
      <c r="A12" s="354">
        <v>2</v>
      </c>
      <c r="B12" s="355" t="s">
        <v>607</v>
      </c>
      <c r="C12" s="356">
        <f t="shared" si="2"/>
        <v>5000</v>
      </c>
      <c r="D12" s="356">
        <f>G12</f>
        <v>0</v>
      </c>
      <c r="E12" s="356">
        <v>5000</v>
      </c>
      <c r="F12" s="356">
        <f>G12+J12</f>
        <v>5000</v>
      </c>
      <c r="G12" s="356">
        <f>H12+I12</f>
        <v>0</v>
      </c>
      <c r="H12" s="356"/>
      <c r="I12" s="356"/>
      <c r="J12" s="356">
        <f>K12+L12</f>
        <v>5000</v>
      </c>
      <c r="K12" s="357">
        <v>5000</v>
      </c>
      <c r="L12" s="356">
        <v>0</v>
      </c>
      <c r="M12" s="354"/>
      <c r="N12" s="354"/>
      <c r="O12" s="354"/>
      <c r="P12" s="354"/>
      <c r="Q12" s="354"/>
      <c r="R12" s="354"/>
      <c r="S12" s="354"/>
    </row>
    <row r="13" spans="1:19" s="358" customFormat="1" ht="39" customHeight="1">
      <c r="A13" s="354">
        <v>3</v>
      </c>
      <c r="B13" s="355" t="s">
        <v>610</v>
      </c>
      <c r="C13" s="356">
        <f t="shared" si="2"/>
        <v>14220</v>
      </c>
      <c r="D13" s="356">
        <f>G13</f>
        <v>0</v>
      </c>
      <c r="E13" s="356">
        <v>14220</v>
      </c>
      <c r="F13" s="356">
        <f>G13+J13</f>
        <v>14220</v>
      </c>
      <c r="G13" s="356">
        <f>H13+I13</f>
        <v>0</v>
      </c>
      <c r="H13" s="356"/>
      <c r="I13" s="356"/>
      <c r="J13" s="356">
        <f>K13+L13</f>
        <v>14220</v>
      </c>
      <c r="K13" s="357">
        <v>14220</v>
      </c>
      <c r="L13" s="356">
        <v>0</v>
      </c>
      <c r="M13" s="354"/>
      <c r="N13" s="354"/>
      <c r="O13" s="354"/>
      <c r="P13" s="354"/>
      <c r="Q13" s="354"/>
      <c r="R13" s="354"/>
      <c r="S13" s="354"/>
    </row>
    <row r="14" spans="1:19" s="358" customFormat="1" ht="39" customHeight="1">
      <c r="A14" s="354">
        <v>4</v>
      </c>
      <c r="B14" s="355" t="s">
        <v>608</v>
      </c>
      <c r="C14" s="356">
        <f t="shared" si="2"/>
        <v>430</v>
      </c>
      <c r="D14" s="356">
        <f>G14</f>
        <v>0</v>
      </c>
      <c r="E14" s="356">
        <v>430</v>
      </c>
      <c r="F14" s="356">
        <f>G14+J14</f>
        <v>430</v>
      </c>
      <c r="G14" s="356">
        <f>H14+I14</f>
        <v>0</v>
      </c>
      <c r="H14" s="356"/>
      <c r="I14" s="356"/>
      <c r="J14" s="356">
        <f>K14+L14</f>
        <v>430</v>
      </c>
      <c r="K14" s="357">
        <v>430</v>
      </c>
      <c r="L14" s="356">
        <v>0</v>
      </c>
      <c r="M14" s="354"/>
      <c r="N14" s="354"/>
      <c r="O14" s="354"/>
      <c r="P14" s="354"/>
      <c r="Q14" s="354"/>
      <c r="R14" s="354"/>
      <c r="S14" s="354"/>
    </row>
    <row r="15" spans="1:19" s="358" customFormat="1" ht="39" customHeight="1">
      <c r="A15" s="354">
        <v>5</v>
      </c>
      <c r="B15" s="355" t="s">
        <v>611</v>
      </c>
      <c r="C15" s="356">
        <f t="shared" si="2"/>
        <v>200</v>
      </c>
      <c r="D15" s="356"/>
      <c r="E15" s="356">
        <v>200</v>
      </c>
      <c r="F15" s="356"/>
      <c r="G15" s="356"/>
      <c r="H15" s="356"/>
      <c r="I15" s="356"/>
      <c r="J15" s="356"/>
      <c r="K15" s="357">
        <v>200</v>
      </c>
      <c r="L15" s="356"/>
      <c r="M15" s="354"/>
      <c r="N15" s="354"/>
      <c r="O15" s="354"/>
      <c r="P15" s="354"/>
      <c r="Q15" s="354"/>
      <c r="R15" s="354"/>
      <c r="S15" s="354"/>
    </row>
    <row r="16" spans="1:19" s="350" customFormat="1" ht="39" customHeight="1">
      <c r="A16" s="347" t="s">
        <v>41</v>
      </c>
      <c r="B16" s="348" t="s">
        <v>609</v>
      </c>
      <c r="C16" s="349">
        <f t="shared" si="2"/>
        <v>0</v>
      </c>
      <c r="D16" s="349">
        <v>0</v>
      </c>
      <c r="E16" s="349">
        <f>J16</f>
        <v>0</v>
      </c>
      <c r="F16" s="349">
        <f>G16+J16</f>
        <v>0</v>
      </c>
      <c r="G16" s="349">
        <f>H16+I16</f>
        <v>0</v>
      </c>
      <c r="H16" s="349">
        <v>0</v>
      </c>
      <c r="I16" s="349">
        <v>0</v>
      </c>
      <c r="J16" s="349">
        <f>K16+L16</f>
        <v>0</v>
      </c>
      <c r="K16" s="349">
        <v>0</v>
      </c>
      <c r="L16" s="349">
        <v>0</v>
      </c>
      <c r="M16" s="347"/>
      <c r="N16" s="347"/>
      <c r="O16" s="347"/>
      <c r="P16" s="347"/>
      <c r="Q16" s="347"/>
      <c r="R16" s="347"/>
      <c r="S16" s="347"/>
    </row>
    <row r="17" spans="1:19" ht="16.5">
      <c r="A17" s="345"/>
      <c r="B17" s="346"/>
      <c r="C17" s="345"/>
      <c r="D17" s="345"/>
      <c r="E17" s="345"/>
      <c r="F17" s="345"/>
      <c r="G17" s="345"/>
      <c r="H17" s="345"/>
      <c r="I17" s="345"/>
      <c r="J17" s="345"/>
      <c r="K17" s="345"/>
      <c r="L17" s="345"/>
      <c r="M17" s="345"/>
      <c r="N17" s="345"/>
      <c r="O17" s="345"/>
      <c r="P17" s="345"/>
      <c r="Q17" s="345"/>
      <c r="R17" s="345"/>
      <c r="S17" s="345"/>
    </row>
  </sheetData>
  <sheetProtection/>
  <mergeCells count="17">
    <mergeCell ref="A2:L2"/>
    <mergeCell ref="A3:L3"/>
    <mergeCell ref="A5:A7"/>
    <mergeCell ref="B5:B7"/>
    <mergeCell ref="C5:C7"/>
    <mergeCell ref="D5:E5"/>
    <mergeCell ref="F5:L5"/>
    <mergeCell ref="J1:L1"/>
    <mergeCell ref="M5:S5"/>
    <mergeCell ref="D6:D7"/>
    <mergeCell ref="E6:E7"/>
    <mergeCell ref="F6:F7"/>
    <mergeCell ref="G6:I6"/>
    <mergeCell ref="J6:L6"/>
    <mergeCell ref="M6:M7"/>
    <mergeCell ref="N6:P6"/>
    <mergeCell ref="Q6:S6"/>
  </mergeCells>
  <printOptions/>
  <pageMargins left="0.51" right="0.3" top="0.52" bottom="0.52"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Z163"/>
  <sheetViews>
    <sheetView zoomScalePageLayoutView="0" workbookViewId="0" topLeftCell="A1">
      <selection activeCell="A145" sqref="A145:IV148"/>
    </sheetView>
  </sheetViews>
  <sheetFormatPr defaultColWidth="9.140625" defaultRowHeight="15"/>
  <cols>
    <col min="1" max="1" width="4.00390625" style="260" customWidth="1"/>
    <col min="2" max="2" width="29.7109375" style="261" customWidth="1"/>
    <col min="3" max="3" width="9.140625" style="260" customWidth="1"/>
    <col min="4" max="4" width="9.140625" style="262" customWidth="1"/>
    <col min="5" max="5" width="10.28125" style="260" customWidth="1"/>
    <col min="6" max="6" width="9.8515625" style="261" customWidth="1"/>
    <col min="7" max="7" width="6.7109375" style="261" customWidth="1"/>
    <col min="8" max="8" width="10.00390625" style="261" customWidth="1"/>
    <col min="9" max="9" width="10.28125" style="261" customWidth="1"/>
    <col min="10" max="10" width="8.00390625" style="261" customWidth="1"/>
    <col min="11" max="11" width="9.57421875" style="261" customWidth="1"/>
    <col min="12" max="12" width="6.7109375" style="261" customWidth="1"/>
    <col min="13" max="13" width="8.7109375" style="261" customWidth="1"/>
    <col min="14" max="14" width="10.140625" style="261" customWidth="1"/>
    <col min="15" max="15" width="8.421875" style="261" customWidth="1"/>
    <col min="16" max="16" width="9.28125" style="261" customWidth="1"/>
    <col min="17" max="17" width="6.00390625" style="261" customWidth="1"/>
    <col min="18" max="19" width="9.00390625" style="261" customWidth="1"/>
    <col min="20" max="20" width="9.421875" style="261" customWidth="1"/>
    <col min="21" max="21" width="7.57421875" style="261" customWidth="1"/>
    <col min="22" max="22" width="8.421875" style="261" customWidth="1"/>
    <col min="23" max="23" width="8.8515625" style="261" customWidth="1"/>
    <col min="24" max="24" width="9.140625" style="261" customWidth="1"/>
    <col min="25" max="25" width="10.57421875" style="261" hidden="1" customWidth="1"/>
    <col min="26" max="26" width="13.7109375" style="261" hidden="1" customWidth="1"/>
    <col min="27" max="16384" width="9.140625" style="261" customWidth="1"/>
  </cols>
  <sheetData>
    <row r="1" spans="18:23" ht="18.75">
      <c r="R1" s="623" t="s">
        <v>684</v>
      </c>
      <c r="S1" s="623"/>
      <c r="T1" s="623"/>
      <c r="U1" s="623"/>
      <c r="V1" s="623"/>
      <c r="W1" s="623"/>
    </row>
    <row r="2" spans="1:23" ht="47.25" customHeight="1">
      <c r="A2" s="623" t="s">
        <v>337</v>
      </c>
      <c r="B2" s="623"/>
      <c r="C2" s="623"/>
      <c r="D2" s="623"/>
      <c r="E2" s="623"/>
      <c r="F2" s="623"/>
      <c r="G2" s="623"/>
      <c r="H2" s="623"/>
      <c r="I2" s="623"/>
      <c r="J2" s="623"/>
      <c r="K2" s="623"/>
      <c r="L2" s="623"/>
      <c r="M2" s="623"/>
      <c r="N2" s="623"/>
      <c r="O2" s="623"/>
      <c r="P2" s="623"/>
      <c r="Q2" s="623"/>
      <c r="R2" s="623"/>
      <c r="S2" s="623"/>
      <c r="T2" s="623"/>
      <c r="U2" s="623"/>
      <c r="V2" s="623"/>
      <c r="W2" s="623"/>
    </row>
    <row r="3" spans="1:23" ht="26.25" customHeight="1">
      <c r="A3" s="624" t="str">
        <f>'44'!A3:L3</f>
        <v>(Kèm theo Công văn số 3599/STC-KHNS ngày  5/12/2019 của  Sở Tài chính)</v>
      </c>
      <c r="B3" s="625"/>
      <c r="C3" s="625"/>
      <c r="D3" s="625"/>
      <c r="E3" s="625"/>
      <c r="F3" s="625"/>
      <c r="G3" s="625"/>
      <c r="H3" s="625"/>
      <c r="I3" s="625"/>
      <c r="J3" s="625"/>
      <c r="K3" s="625"/>
      <c r="L3" s="625"/>
      <c r="M3" s="625"/>
      <c r="N3" s="625"/>
      <c r="O3" s="625"/>
      <c r="P3" s="625"/>
      <c r="Q3" s="625"/>
      <c r="R3" s="625"/>
      <c r="S3" s="625"/>
      <c r="T3" s="625"/>
      <c r="U3" s="625"/>
      <c r="V3" s="625"/>
      <c r="W3" s="625"/>
    </row>
    <row r="4" spans="18:23" ht="18.75">
      <c r="R4" s="626" t="s">
        <v>52</v>
      </c>
      <c r="S4" s="626"/>
      <c r="T4" s="626"/>
      <c r="U4" s="626"/>
      <c r="V4" s="626"/>
      <c r="W4" s="626"/>
    </row>
    <row r="5" spans="1:23" s="265" customFormat="1" ht="18.75" customHeight="1">
      <c r="A5" s="619" t="s">
        <v>2</v>
      </c>
      <c r="B5" s="619" t="s">
        <v>338</v>
      </c>
      <c r="C5" s="619" t="s">
        <v>339</v>
      </c>
      <c r="D5" s="627" t="s">
        <v>340</v>
      </c>
      <c r="E5" s="620" t="s">
        <v>341</v>
      </c>
      <c r="F5" s="621"/>
      <c r="G5" s="621"/>
      <c r="H5" s="621"/>
      <c r="I5" s="621"/>
      <c r="J5" s="622"/>
      <c r="K5" s="628" t="s">
        <v>342</v>
      </c>
      <c r="L5" s="629"/>
      <c r="M5" s="629"/>
      <c r="N5" s="629"/>
      <c r="O5" s="630"/>
      <c r="P5" s="619" t="s">
        <v>343</v>
      </c>
      <c r="Q5" s="619"/>
      <c r="R5" s="619"/>
      <c r="S5" s="619"/>
      <c r="T5" s="619" t="s">
        <v>344</v>
      </c>
      <c r="U5" s="619"/>
      <c r="V5" s="619"/>
      <c r="W5" s="619"/>
    </row>
    <row r="6" spans="1:23" s="265" customFormat="1" ht="18.75" customHeight="1">
      <c r="A6" s="619"/>
      <c r="B6" s="619"/>
      <c r="C6" s="619"/>
      <c r="D6" s="627"/>
      <c r="E6" s="619" t="s">
        <v>345</v>
      </c>
      <c r="F6" s="620" t="s">
        <v>346</v>
      </c>
      <c r="G6" s="621"/>
      <c r="H6" s="621"/>
      <c r="I6" s="621"/>
      <c r="J6" s="622"/>
      <c r="K6" s="631"/>
      <c r="L6" s="632"/>
      <c r="M6" s="632"/>
      <c r="N6" s="632"/>
      <c r="O6" s="633"/>
      <c r="P6" s="619"/>
      <c r="Q6" s="619"/>
      <c r="R6" s="619"/>
      <c r="S6" s="619"/>
      <c r="T6" s="619"/>
      <c r="U6" s="619"/>
      <c r="V6" s="619"/>
      <c r="W6" s="619"/>
    </row>
    <row r="7" spans="1:23" s="265" customFormat="1" ht="18.75" customHeight="1">
      <c r="A7" s="619"/>
      <c r="B7" s="619"/>
      <c r="C7" s="619"/>
      <c r="D7" s="627"/>
      <c r="E7" s="619"/>
      <c r="F7" s="619" t="s">
        <v>187</v>
      </c>
      <c r="G7" s="620" t="s">
        <v>347</v>
      </c>
      <c r="H7" s="621"/>
      <c r="I7" s="621"/>
      <c r="J7" s="622"/>
      <c r="K7" s="619" t="s">
        <v>187</v>
      </c>
      <c r="L7" s="620" t="s">
        <v>347</v>
      </c>
      <c r="M7" s="621"/>
      <c r="N7" s="621"/>
      <c r="O7" s="622"/>
      <c r="P7" s="619" t="s">
        <v>187</v>
      </c>
      <c r="Q7" s="619" t="s">
        <v>347</v>
      </c>
      <c r="R7" s="619"/>
      <c r="S7" s="619"/>
      <c r="T7" s="619" t="s">
        <v>187</v>
      </c>
      <c r="U7" s="619" t="s">
        <v>347</v>
      </c>
      <c r="V7" s="619"/>
      <c r="W7" s="619"/>
    </row>
    <row r="8" spans="1:23" s="265" customFormat="1" ht="25.5">
      <c r="A8" s="619"/>
      <c r="B8" s="619"/>
      <c r="C8" s="619"/>
      <c r="D8" s="627"/>
      <c r="E8" s="619"/>
      <c r="F8" s="619"/>
      <c r="G8" s="263" t="s">
        <v>348</v>
      </c>
      <c r="H8" s="263" t="s">
        <v>120</v>
      </c>
      <c r="I8" s="263" t="s">
        <v>7</v>
      </c>
      <c r="J8" s="263" t="s">
        <v>349</v>
      </c>
      <c r="K8" s="619"/>
      <c r="L8" s="263" t="s">
        <v>348</v>
      </c>
      <c r="M8" s="263" t="s">
        <v>120</v>
      </c>
      <c r="N8" s="263" t="s">
        <v>7</v>
      </c>
      <c r="O8" s="263" t="s">
        <v>349</v>
      </c>
      <c r="P8" s="619"/>
      <c r="Q8" s="263" t="s">
        <v>348</v>
      </c>
      <c r="R8" s="263" t="s">
        <v>120</v>
      </c>
      <c r="S8" s="263" t="s">
        <v>7</v>
      </c>
      <c r="T8" s="619"/>
      <c r="U8" s="263" t="s">
        <v>348</v>
      </c>
      <c r="V8" s="263" t="s">
        <v>120</v>
      </c>
      <c r="W8" s="263" t="s">
        <v>7</v>
      </c>
    </row>
    <row r="9" spans="1:23" s="265" customFormat="1" ht="12.75" hidden="1">
      <c r="A9" s="263" t="s">
        <v>10</v>
      </c>
      <c r="B9" s="263" t="s">
        <v>11</v>
      </c>
      <c r="C9" s="263">
        <v>1</v>
      </c>
      <c r="D9" s="264">
        <v>3</v>
      </c>
      <c r="E9" s="263">
        <v>4</v>
      </c>
      <c r="F9" s="263">
        <v>5</v>
      </c>
      <c r="G9" s="263">
        <v>6</v>
      </c>
      <c r="H9" s="263">
        <v>7</v>
      </c>
      <c r="I9" s="263">
        <v>8</v>
      </c>
      <c r="J9" s="263"/>
      <c r="K9" s="263">
        <v>9</v>
      </c>
      <c r="L9" s="263">
        <v>10</v>
      </c>
      <c r="M9" s="263">
        <v>11</v>
      </c>
      <c r="N9" s="263">
        <v>12</v>
      </c>
      <c r="O9" s="263"/>
      <c r="P9" s="263">
        <v>13</v>
      </c>
      <c r="Q9" s="263">
        <v>14</v>
      </c>
      <c r="R9" s="263">
        <v>15</v>
      </c>
      <c r="S9" s="263">
        <v>16</v>
      </c>
      <c r="T9" s="263">
        <v>17</v>
      </c>
      <c r="U9" s="263">
        <v>18</v>
      </c>
      <c r="V9" s="263">
        <v>19</v>
      </c>
      <c r="W9" s="263">
        <v>20</v>
      </c>
    </row>
    <row r="10" spans="1:23" s="265" customFormat="1" ht="12.75">
      <c r="A10" s="266"/>
      <c r="B10" s="266"/>
      <c r="C10" s="266"/>
      <c r="D10" s="267"/>
      <c r="E10" s="266"/>
      <c r="F10" s="268"/>
      <c r="G10" s="266"/>
      <c r="H10" s="266"/>
      <c r="I10" s="266"/>
      <c r="J10" s="266"/>
      <c r="K10" s="268"/>
      <c r="L10" s="266"/>
      <c r="M10" s="266"/>
      <c r="N10" s="266"/>
      <c r="O10" s="266"/>
      <c r="P10" s="268"/>
      <c r="Q10" s="266"/>
      <c r="R10" s="266"/>
      <c r="S10" s="266"/>
      <c r="T10" s="268"/>
      <c r="U10" s="266"/>
      <c r="V10" s="269"/>
      <c r="W10" s="266"/>
    </row>
    <row r="11" spans="1:26" s="265" customFormat="1" ht="12.75">
      <c r="A11" s="270"/>
      <c r="B11" s="270" t="s">
        <v>187</v>
      </c>
      <c r="C11" s="270"/>
      <c r="D11" s="271"/>
      <c r="E11" s="270"/>
      <c r="F11" s="272">
        <v>8489382.871</v>
      </c>
      <c r="G11" s="272">
        <v>0</v>
      </c>
      <c r="H11" s="272">
        <v>3101972.276</v>
      </c>
      <c r="I11" s="272">
        <v>4905155.8205</v>
      </c>
      <c r="J11" s="272">
        <v>482254.7744999999</v>
      </c>
      <c r="K11" s="272">
        <v>3836782.6176</v>
      </c>
      <c r="L11" s="272">
        <v>0</v>
      </c>
      <c r="M11" s="272">
        <v>1648259</v>
      </c>
      <c r="N11" s="272">
        <v>2058031.6176</v>
      </c>
      <c r="O11" s="272">
        <v>130492</v>
      </c>
      <c r="P11" s="272">
        <v>3610427.1733280006</v>
      </c>
      <c r="Q11" s="272">
        <v>0</v>
      </c>
      <c r="R11" s="272">
        <v>1058447</v>
      </c>
      <c r="S11" s="272">
        <v>2506488.173328</v>
      </c>
      <c r="T11" s="272">
        <v>1584341.4549999998</v>
      </c>
      <c r="U11" s="272">
        <v>80000</v>
      </c>
      <c r="V11" s="272">
        <v>661610</v>
      </c>
      <c r="W11" s="272">
        <v>842731.4550000001</v>
      </c>
      <c r="Z11" s="273"/>
    </row>
    <row r="12" spans="1:23" s="281" customFormat="1" ht="12.75">
      <c r="A12" s="277" t="s">
        <v>10</v>
      </c>
      <c r="B12" s="278" t="s">
        <v>350</v>
      </c>
      <c r="C12" s="279"/>
      <c r="D12" s="280"/>
      <c r="E12" s="277">
        <v>0</v>
      </c>
      <c r="F12" s="272"/>
      <c r="G12" s="272">
        <v>0</v>
      </c>
      <c r="H12" s="272">
        <v>0</v>
      </c>
      <c r="I12" s="272"/>
      <c r="J12" s="272">
        <v>0</v>
      </c>
      <c r="K12" s="272"/>
      <c r="L12" s="272">
        <v>0</v>
      </c>
      <c r="M12" s="272">
        <v>0</v>
      </c>
      <c r="N12" s="272">
        <v>0</v>
      </c>
      <c r="O12" s="272">
        <v>0</v>
      </c>
      <c r="P12" s="272"/>
      <c r="Q12" s="272">
        <v>0</v>
      </c>
      <c r="R12" s="272">
        <v>0</v>
      </c>
      <c r="S12" s="272"/>
      <c r="T12" s="272">
        <v>22818.795</v>
      </c>
      <c r="U12" s="272">
        <v>0</v>
      </c>
      <c r="V12" s="272">
        <v>0</v>
      </c>
      <c r="W12" s="272">
        <v>22818.795</v>
      </c>
    </row>
    <row r="13" spans="1:23" s="281" customFormat="1" ht="12.75">
      <c r="A13" s="277" t="s">
        <v>11</v>
      </c>
      <c r="B13" s="278" t="s">
        <v>351</v>
      </c>
      <c r="C13" s="279"/>
      <c r="D13" s="280"/>
      <c r="E13" s="277">
        <v>0</v>
      </c>
      <c r="F13" s="272">
        <v>8489382.871</v>
      </c>
      <c r="G13" s="272">
        <v>0</v>
      </c>
      <c r="H13" s="272">
        <v>3101972.276</v>
      </c>
      <c r="I13" s="272">
        <v>4905155.8205</v>
      </c>
      <c r="J13" s="272">
        <v>482254.7744999999</v>
      </c>
      <c r="K13" s="272">
        <v>3836782.6176</v>
      </c>
      <c r="L13" s="272">
        <v>0</v>
      </c>
      <c r="M13" s="272">
        <v>1648259</v>
      </c>
      <c r="N13" s="272">
        <v>2058031.6176</v>
      </c>
      <c r="O13" s="272">
        <v>130492</v>
      </c>
      <c r="P13" s="272">
        <v>3610427.1733280006</v>
      </c>
      <c r="Q13" s="272">
        <v>0</v>
      </c>
      <c r="R13" s="272">
        <v>1058447</v>
      </c>
      <c r="S13" s="272">
        <v>2506488.173328</v>
      </c>
      <c r="T13" s="272">
        <v>1561522.66</v>
      </c>
      <c r="U13" s="272">
        <v>80000</v>
      </c>
      <c r="V13" s="272">
        <v>661610</v>
      </c>
      <c r="W13" s="272">
        <v>819912.66</v>
      </c>
    </row>
    <row r="14" spans="1:26" s="287" customFormat="1" ht="12.75">
      <c r="A14" s="282" t="s">
        <v>18</v>
      </c>
      <c r="B14" s="283" t="s">
        <v>352</v>
      </c>
      <c r="C14" s="284"/>
      <c r="D14" s="285"/>
      <c r="E14" s="282">
        <v>0</v>
      </c>
      <c r="F14" s="286">
        <v>4044165.0050000004</v>
      </c>
      <c r="G14" s="286">
        <v>0</v>
      </c>
      <c r="H14" s="286">
        <v>1656114</v>
      </c>
      <c r="I14" s="286">
        <v>2360039.4525000006</v>
      </c>
      <c r="J14" s="286">
        <v>28011.552499999998</v>
      </c>
      <c r="K14" s="286">
        <v>2228229.1787</v>
      </c>
      <c r="L14" s="286">
        <v>0</v>
      </c>
      <c r="M14" s="286">
        <v>1319810</v>
      </c>
      <c r="N14" s="286">
        <v>908419.1787</v>
      </c>
      <c r="O14" s="286">
        <v>0</v>
      </c>
      <c r="P14" s="286">
        <v>1661290.1161810001</v>
      </c>
      <c r="Q14" s="286">
        <v>0</v>
      </c>
      <c r="R14" s="286">
        <v>729998</v>
      </c>
      <c r="S14" s="286">
        <v>911292.116181</v>
      </c>
      <c r="T14" s="286">
        <v>380886.883819</v>
      </c>
      <c r="U14" s="286">
        <v>0</v>
      </c>
      <c r="V14" s="286">
        <v>194875</v>
      </c>
      <c r="W14" s="286">
        <v>186011.883819</v>
      </c>
      <c r="Y14" s="288">
        <v>186011.883819</v>
      </c>
      <c r="Z14" s="288">
        <v>0</v>
      </c>
    </row>
    <row r="15" spans="1:25" s="281" customFormat="1" ht="38.25">
      <c r="A15" s="277" t="s">
        <v>353</v>
      </c>
      <c r="B15" s="278" t="s">
        <v>354</v>
      </c>
      <c r="C15" s="279"/>
      <c r="D15" s="280"/>
      <c r="E15" s="277">
        <v>0</v>
      </c>
      <c r="F15" s="272">
        <v>19354.643</v>
      </c>
      <c r="G15" s="272">
        <v>0</v>
      </c>
      <c r="H15" s="272">
        <v>0</v>
      </c>
      <c r="I15" s="272">
        <v>19354.643</v>
      </c>
      <c r="J15" s="272">
        <v>0</v>
      </c>
      <c r="K15" s="272">
        <v>17419.1787</v>
      </c>
      <c r="L15" s="272">
        <v>0</v>
      </c>
      <c r="M15" s="272">
        <v>0</v>
      </c>
      <c r="N15" s="272">
        <v>17419.1787</v>
      </c>
      <c r="O15" s="272">
        <v>0</v>
      </c>
      <c r="P15" s="272">
        <v>14000</v>
      </c>
      <c r="Q15" s="272">
        <v>0</v>
      </c>
      <c r="R15" s="272">
        <v>0</v>
      </c>
      <c r="S15" s="272">
        <v>14000</v>
      </c>
      <c r="T15" s="272">
        <v>3419</v>
      </c>
      <c r="U15" s="272">
        <v>0</v>
      </c>
      <c r="V15" s="272">
        <v>0</v>
      </c>
      <c r="W15" s="272">
        <v>3419</v>
      </c>
      <c r="Y15" s="288"/>
    </row>
    <row r="16" spans="1:23" s="265" customFormat="1" ht="12.75">
      <c r="A16" s="275">
        <v>1</v>
      </c>
      <c r="B16" s="289" t="s">
        <v>194</v>
      </c>
      <c r="C16" s="290"/>
      <c r="D16" s="276"/>
      <c r="E16" s="275"/>
      <c r="F16" s="291"/>
      <c r="G16" s="291"/>
      <c r="H16" s="291"/>
      <c r="I16" s="291"/>
      <c r="J16" s="291"/>
      <c r="K16" s="291"/>
      <c r="L16" s="291"/>
      <c r="M16" s="291"/>
      <c r="N16" s="291"/>
      <c r="O16" s="291"/>
      <c r="P16" s="291"/>
      <c r="Q16" s="291"/>
      <c r="R16" s="291"/>
      <c r="S16" s="291"/>
      <c r="T16" s="291"/>
      <c r="U16" s="291"/>
      <c r="V16" s="291"/>
      <c r="W16" s="291"/>
    </row>
    <row r="17" spans="1:23" s="265" customFormat="1" ht="51">
      <c r="A17" s="275"/>
      <c r="B17" s="289" t="s">
        <v>355</v>
      </c>
      <c r="C17" s="290" t="s">
        <v>336</v>
      </c>
      <c r="D17" s="276" t="s">
        <v>356</v>
      </c>
      <c r="E17" s="275" t="s">
        <v>357</v>
      </c>
      <c r="F17" s="291">
        <v>19354.643</v>
      </c>
      <c r="G17" s="291">
        <v>0</v>
      </c>
      <c r="H17" s="291">
        <v>0</v>
      </c>
      <c r="I17" s="291">
        <v>19354.643</v>
      </c>
      <c r="J17" s="291">
        <v>0</v>
      </c>
      <c r="K17" s="291">
        <v>17419.1787</v>
      </c>
      <c r="L17" s="291">
        <v>0</v>
      </c>
      <c r="M17" s="291">
        <v>0</v>
      </c>
      <c r="N17" s="291">
        <v>17419.1787</v>
      </c>
      <c r="O17" s="291">
        <v>0</v>
      </c>
      <c r="P17" s="291">
        <v>14000</v>
      </c>
      <c r="Q17" s="291">
        <v>0</v>
      </c>
      <c r="R17" s="291"/>
      <c r="S17" s="291">
        <v>14000</v>
      </c>
      <c r="T17" s="291">
        <v>3419</v>
      </c>
      <c r="U17" s="291">
        <v>0</v>
      </c>
      <c r="V17" s="291">
        <v>0</v>
      </c>
      <c r="W17" s="291">
        <v>3419</v>
      </c>
    </row>
    <row r="18" spans="1:23" s="281" customFormat="1" ht="12.75">
      <c r="A18" s="277" t="s">
        <v>358</v>
      </c>
      <c r="B18" s="278" t="s">
        <v>359</v>
      </c>
      <c r="C18" s="279"/>
      <c r="D18" s="280"/>
      <c r="E18" s="277">
        <v>0</v>
      </c>
      <c r="F18" s="272">
        <v>4012550.041</v>
      </c>
      <c r="G18" s="272">
        <v>0</v>
      </c>
      <c r="H18" s="272">
        <v>1656114</v>
      </c>
      <c r="I18" s="272">
        <v>2328424.4885000004</v>
      </c>
      <c r="J18" s="272">
        <v>28011.552499999998</v>
      </c>
      <c r="K18" s="272">
        <v>2210810</v>
      </c>
      <c r="L18" s="272">
        <v>0</v>
      </c>
      <c r="M18" s="272">
        <v>1319810</v>
      </c>
      <c r="N18" s="272">
        <v>891000</v>
      </c>
      <c r="O18" s="272">
        <v>0</v>
      </c>
      <c r="P18" s="272">
        <v>1647290.1161810001</v>
      </c>
      <c r="Q18" s="272">
        <v>0</v>
      </c>
      <c r="R18" s="272">
        <v>729998</v>
      </c>
      <c r="S18" s="272">
        <v>897292.116181</v>
      </c>
      <c r="T18" s="272">
        <v>366467.883819</v>
      </c>
      <c r="U18" s="272">
        <v>0</v>
      </c>
      <c r="V18" s="272">
        <v>194875</v>
      </c>
      <c r="W18" s="272">
        <v>171592.883819</v>
      </c>
    </row>
    <row r="19" spans="1:23" s="265" customFormat="1" ht="25.5">
      <c r="A19" s="275">
        <v>1</v>
      </c>
      <c r="B19" s="289" t="s">
        <v>195</v>
      </c>
      <c r="C19" s="290"/>
      <c r="D19" s="276"/>
      <c r="E19" s="275"/>
      <c r="F19" s="291"/>
      <c r="G19" s="291"/>
      <c r="H19" s="291"/>
      <c r="I19" s="291"/>
      <c r="J19" s="291"/>
      <c r="K19" s="291"/>
      <c r="L19" s="291"/>
      <c r="M19" s="291"/>
      <c r="N19" s="291"/>
      <c r="O19" s="291"/>
      <c r="P19" s="291"/>
      <c r="Q19" s="291"/>
      <c r="R19" s="291"/>
      <c r="S19" s="291"/>
      <c r="T19" s="291"/>
      <c r="U19" s="291"/>
      <c r="V19" s="291"/>
      <c r="W19" s="291"/>
    </row>
    <row r="20" spans="1:23" s="265" customFormat="1" ht="51">
      <c r="A20" s="275"/>
      <c r="B20" s="289" t="s">
        <v>360</v>
      </c>
      <c r="C20" s="290" t="s">
        <v>361</v>
      </c>
      <c r="D20" s="276" t="s">
        <v>362</v>
      </c>
      <c r="E20" s="275" t="s">
        <v>363</v>
      </c>
      <c r="F20" s="291">
        <v>1407966.799</v>
      </c>
      <c r="G20" s="291">
        <v>0</v>
      </c>
      <c r="H20" s="291">
        <v>350000</v>
      </c>
      <c r="I20" s="291">
        <v>1057966.799</v>
      </c>
      <c r="J20" s="291">
        <v>0</v>
      </c>
      <c r="K20" s="291">
        <v>1072000</v>
      </c>
      <c r="L20" s="291">
        <v>0</v>
      </c>
      <c r="M20" s="291">
        <v>350000</v>
      </c>
      <c r="N20" s="291">
        <v>722000</v>
      </c>
      <c r="O20" s="291">
        <v>0</v>
      </c>
      <c r="P20" s="291">
        <v>919485</v>
      </c>
      <c r="Q20" s="291">
        <v>0</v>
      </c>
      <c r="R20" s="291">
        <v>315000</v>
      </c>
      <c r="S20" s="291">
        <v>604485</v>
      </c>
      <c r="T20" s="291">
        <v>35000</v>
      </c>
      <c r="U20" s="291">
        <v>0</v>
      </c>
      <c r="V20" s="291">
        <v>35000</v>
      </c>
      <c r="W20" s="291"/>
    </row>
    <row r="21" spans="1:25" s="265" customFormat="1" ht="76.5">
      <c r="A21" s="275"/>
      <c r="B21" s="289" t="s">
        <v>364</v>
      </c>
      <c r="C21" s="290" t="s">
        <v>365</v>
      </c>
      <c r="D21" s="276" t="s">
        <v>366</v>
      </c>
      <c r="E21" s="275" t="s">
        <v>367</v>
      </c>
      <c r="F21" s="291">
        <v>1045686</v>
      </c>
      <c r="G21" s="291"/>
      <c r="H21" s="292">
        <v>998204</v>
      </c>
      <c r="I21" s="291">
        <v>47482</v>
      </c>
      <c r="J21" s="291"/>
      <c r="K21" s="291">
        <v>805410</v>
      </c>
      <c r="L21" s="291"/>
      <c r="M21" s="291">
        <v>805410</v>
      </c>
      <c r="N21" s="291"/>
      <c r="O21" s="291"/>
      <c r="P21" s="291">
        <v>251598</v>
      </c>
      <c r="Q21" s="291"/>
      <c r="R21" s="291">
        <v>251598</v>
      </c>
      <c r="S21" s="291"/>
      <c r="T21" s="291">
        <v>65775</v>
      </c>
      <c r="U21" s="291"/>
      <c r="V21" s="291">
        <v>65775</v>
      </c>
      <c r="W21" s="291"/>
      <c r="Y21" s="273"/>
    </row>
    <row r="22" spans="1:23" s="265" customFormat="1" ht="38.25">
      <c r="A22" s="275"/>
      <c r="B22" s="289" t="s">
        <v>368</v>
      </c>
      <c r="C22" s="290" t="s">
        <v>328</v>
      </c>
      <c r="D22" s="276" t="s">
        <v>369</v>
      </c>
      <c r="E22" s="275" t="s">
        <v>370</v>
      </c>
      <c r="F22" s="291">
        <v>100400</v>
      </c>
      <c r="G22" s="291">
        <v>0</v>
      </c>
      <c r="H22" s="291">
        <v>80000</v>
      </c>
      <c r="I22" s="291">
        <v>20400</v>
      </c>
      <c r="J22" s="291">
        <v>0</v>
      </c>
      <c r="K22" s="291">
        <v>31000</v>
      </c>
      <c r="L22" s="291">
        <v>0</v>
      </c>
      <c r="M22" s="291">
        <v>15000</v>
      </c>
      <c r="N22" s="291">
        <v>16000</v>
      </c>
      <c r="O22" s="291">
        <v>0</v>
      </c>
      <c r="P22" s="291">
        <v>30400</v>
      </c>
      <c r="Q22" s="291">
        <v>0</v>
      </c>
      <c r="R22" s="291">
        <v>15000</v>
      </c>
      <c r="S22" s="291">
        <v>15400</v>
      </c>
      <c r="T22" s="291">
        <v>70000</v>
      </c>
      <c r="U22" s="291">
        <v>0</v>
      </c>
      <c r="V22" s="291">
        <v>65000</v>
      </c>
      <c r="W22" s="291">
        <v>5000</v>
      </c>
    </row>
    <row r="23" spans="1:23" s="265" customFormat="1" ht="51">
      <c r="A23" s="275"/>
      <c r="B23" s="289" t="s">
        <v>371</v>
      </c>
      <c r="C23" s="290" t="s">
        <v>372</v>
      </c>
      <c r="D23" s="276" t="s">
        <v>369</v>
      </c>
      <c r="E23" s="275" t="s">
        <v>373</v>
      </c>
      <c r="F23" s="291">
        <v>347660</v>
      </c>
      <c r="G23" s="291">
        <v>0</v>
      </c>
      <c r="H23" s="291"/>
      <c r="I23" s="291">
        <v>330840</v>
      </c>
      <c r="J23" s="291">
        <v>16820</v>
      </c>
      <c r="K23" s="291">
        <v>37000</v>
      </c>
      <c r="L23" s="291">
        <v>0</v>
      </c>
      <c r="M23" s="291">
        <v>0</v>
      </c>
      <c r="N23" s="291">
        <v>37000</v>
      </c>
      <c r="O23" s="291">
        <v>0</v>
      </c>
      <c r="P23" s="291">
        <v>159340.661</v>
      </c>
      <c r="Q23" s="291">
        <v>0</v>
      </c>
      <c r="R23" s="291"/>
      <c r="S23" s="291">
        <v>159340.661</v>
      </c>
      <c r="T23" s="291">
        <v>90659.339</v>
      </c>
      <c r="U23" s="291">
        <v>0</v>
      </c>
      <c r="V23" s="291">
        <v>0</v>
      </c>
      <c r="W23" s="291">
        <v>90659.339</v>
      </c>
    </row>
    <row r="24" spans="1:23" s="265" customFormat="1" ht="25.5">
      <c r="A24" s="275"/>
      <c r="B24" s="289" t="s">
        <v>374</v>
      </c>
      <c r="C24" s="290" t="s">
        <v>328</v>
      </c>
      <c r="D24" s="276" t="s">
        <v>375</v>
      </c>
      <c r="E24" s="275" t="s">
        <v>376</v>
      </c>
      <c r="F24" s="291">
        <v>191920</v>
      </c>
      <c r="G24" s="291"/>
      <c r="H24" s="291"/>
      <c r="I24" s="291">
        <v>191920</v>
      </c>
      <c r="J24" s="291"/>
      <c r="K24" s="291">
        <v>17000</v>
      </c>
      <c r="L24" s="291"/>
      <c r="M24" s="291"/>
      <c r="N24" s="291">
        <v>17000</v>
      </c>
      <c r="O24" s="291"/>
      <c r="P24" s="291">
        <v>18152.455181</v>
      </c>
      <c r="Q24" s="291"/>
      <c r="R24" s="291"/>
      <c r="S24" s="293">
        <v>18152.455181</v>
      </c>
      <c r="T24" s="291">
        <v>31847.544819</v>
      </c>
      <c r="U24" s="291"/>
      <c r="V24" s="291"/>
      <c r="W24" s="291">
        <v>31847.544819</v>
      </c>
    </row>
    <row r="25" spans="1:23" s="265" customFormat="1" ht="51">
      <c r="A25" s="275"/>
      <c r="B25" s="289" t="s">
        <v>377</v>
      </c>
      <c r="C25" s="290" t="s">
        <v>331</v>
      </c>
      <c r="D25" s="276" t="s">
        <v>375</v>
      </c>
      <c r="E25" s="290" t="s">
        <v>378</v>
      </c>
      <c r="F25" s="291">
        <v>54211.299</v>
      </c>
      <c r="G25" s="291">
        <v>0</v>
      </c>
      <c r="H25" s="291">
        <v>0</v>
      </c>
      <c r="I25" s="291">
        <v>54211.299</v>
      </c>
      <c r="J25" s="291"/>
      <c r="K25" s="291">
        <v>0</v>
      </c>
      <c r="L25" s="291">
        <v>0</v>
      </c>
      <c r="M25" s="291">
        <v>0</v>
      </c>
      <c r="N25" s="291"/>
      <c r="O25" s="291">
        <v>0</v>
      </c>
      <c r="P25" s="291">
        <v>470</v>
      </c>
      <c r="Q25" s="291">
        <v>0</v>
      </c>
      <c r="R25" s="291"/>
      <c r="S25" s="291">
        <v>470</v>
      </c>
      <c r="T25" s="291">
        <v>29530</v>
      </c>
      <c r="U25" s="291">
        <v>0</v>
      </c>
      <c r="V25" s="291">
        <v>0</v>
      </c>
      <c r="W25" s="291">
        <v>29530</v>
      </c>
    </row>
    <row r="26" spans="1:23" s="265" customFormat="1" ht="63.75">
      <c r="A26" s="275"/>
      <c r="B26" s="289" t="s">
        <v>379</v>
      </c>
      <c r="C26" s="290" t="s">
        <v>326</v>
      </c>
      <c r="D26" s="276" t="s">
        <v>375</v>
      </c>
      <c r="E26" s="290" t="s">
        <v>380</v>
      </c>
      <c r="F26" s="291">
        <v>46881</v>
      </c>
      <c r="G26" s="291">
        <v>0</v>
      </c>
      <c r="H26" s="291">
        <v>0</v>
      </c>
      <c r="I26" s="291">
        <v>46881</v>
      </c>
      <c r="J26" s="291"/>
      <c r="K26" s="291">
        <v>0</v>
      </c>
      <c r="L26" s="291">
        <v>0</v>
      </c>
      <c r="M26" s="291">
        <v>0</v>
      </c>
      <c r="N26" s="291"/>
      <c r="O26" s="291">
        <v>0</v>
      </c>
      <c r="P26" s="291">
        <v>444</v>
      </c>
      <c r="Q26" s="291">
        <v>0</v>
      </c>
      <c r="R26" s="291"/>
      <c r="S26" s="291">
        <v>444</v>
      </c>
      <c r="T26" s="291">
        <v>9556</v>
      </c>
      <c r="U26" s="291">
        <v>0</v>
      </c>
      <c r="V26" s="291">
        <v>0</v>
      </c>
      <c r="W26" s="291">
        <v>9556</v>
      </c>
    </row>
    <row r="27" spans="1:25" s="265" customFormat="1" ht="25.5">
      <c r="A27" s="275">
        <v>2</v>
      </c>
      <c r="B27" s="289" t="s">
        <v>381</v>
      </c>
      <c r="C27" s="290"/>
      <c r="D27" s="276"/>
      <c r="E27" s="275"/>
      <c r="F27" s="291">
        <v>0</v>
      </c>
      <c r="G27" s="291"/>
      <c r="H27" s="291"/>
      <c r="I27" s="291"/>
      <c r="J27" s="291"/>
      <c r="K27" s="291">
        <v>0</v>
      </c>
      <c r="L27" s="291"/>
      <c r="M27" s="291"/>
      <c r="N27" s="291"/>
      <c r="O27" s="291"/>
      <c r="P27" s="291"/>
      <c r="Q27" s="291"/>
      <c r="R27" s="291"/>
      <c r="S27" s="291"/>
      <c r="T27" s="291"/>
      <c r="U27" s="291"/>
      <c r="V27" s="291"/>
      <c r="W27" s="291"/>
      <c r="Y27" s="273"/>
    </row>
    <row r="28" spans="1:25" s="265" customFormat="1" ht="38.25">
      <c r="A28" s="275"/>
      <c r="B28" s="289" t="s">
        <v>382</v>
      </c>
      <c r="C28" s="290" t="s">
        <v>326</v>
      </c>
      <c r="D28" s="294" t="s">
        <v>366</v>
      </c>
      <c r="E28" s="275" t="s">
        <v>383</v>
      </c>
      <c r="F28" s="291">
        <v>715441.838</v>
      </c>
      <c r="G28" s="291"/>
      <c r="H28" s="291">
        <v>175000</v>
      </c>
      <c r="I28" s="291">
        <v>540441.838</v>
      </c>
      <c r="J28" s="291"/>
      <c r="K28" s="291">
        <v>234400</v>
      </c>
      <c r="L28" s="291"/>
      <c r="M28" s="291">
        <v>149400</v>
      </c>
      <c r="N28" s="291">
        <v>85000</v>
      </c>
      <c r="O28" s="291"/>
      <c r="P28" s="291">
        <v>233400</v>
      </c>
      <c r="Q28" s="291"/>
      <c r="R28" s="291">
        <v>148400</v>
      </c>
      <c r="S28" s="291">
        <v>85000</v>
      </c>
      <c r="T28" s="291">
        <v>9100</v>
      </c>
      <c r="U28" s="291"/>
      <c r="V28" s="291">
        <v>9100</v>
      </c>
      <c r="W28" s="291"/>
      <c r="Y28" s="273"/>
    </row>
    <row r="29" spans="1:23" s="265" customFormat="1" ht="12.75">
      <c r="A29" s="275">
        <v>3</v>
      </c>
      <c r="B29" s="289" t="s">
        <v>196</v>
      </c>
      <c r="C29" s="290"/>
      <c r="D29" s="276"/>
      <c r="E29" s="275"/>
      <c r="F29" s="291">
        <v>0</v>
      </c>
      <c r="G29" s="291"/>
      <c r="H29" s="291"/>
      <c r="I29" s="291"/>
      <c r="J29" s="291"/>
      <c r="K29" s="291">
        <v>0</v>
      </c>
      <c r="L29" s="291"/>
      <c r="M29" s="291"/>
      <c r="N29" s="291"/>
      <c r="O29" s="291"/>
      <c r="P29" s="291"/>
      <c r="Q29" s="291"/>
      <c r="R29" s="291"/>
      <c r="S29" s="291"/>
      <c r="T29" s="291"/>
      <c r="U29" s="291"/>
      <c r="V29" s="291"/>
      <c r="W29" s="291"/>
    </row>
    <row r="30" spans="1:23" s="265" customFormat="1" ht="51">
      <c r="A30" s="275"/>
      <c r="B30" s="289" t="s">
        <v>384</v>
      </c>
      <c r="C30" s="290" t="s">
        <v>385</v>
      </c>
      <c r="D30" s="276" t="s">
        <v>386</v>
      </c>
      <c r="E30" s="275" t="s">
        <v>387</v>
      </c>
      <c r="F30" s="291">
        <v>22383.105</v>
      </c>
      <c r="G30" s="291">
        <v>0</v>
      </c>
      <c r="H30" s="291">
        <v>0</v>
      </c>
      <c r="I30" s="291">
        <v>11191.5525</v>
      </c>
      <c r="J30" s="291">
        <v>11191.5525</v>
      </c>
      <c r="K30" s="291">
        <v>5000</v>
      </c>
      <c r="L30" s="291">
        <v>0</v>
      </c>
      <c r="M30" s="291">
        <v>0</v>
      </c>
      <c r="N30" s="291">
        <v>5000</v>
      </c>
      <c r="O30" s="291">
        <v>0</v>
      </c>
      <c r="P30" s="291">
        <v>5000</v>
      </c>
      <c r="Q30" s="291">
        <v>0</v>
      </c>
      <c r="R30" s="291"/>
      <c r="S30" s="291">
        <v>5000</v>
      </c>
      <c r="T30" s="291">
        <v>5000</v>
      </c>
      <c r="U30" s="291">
        <v>0</v>
      </c>
      <c r="V30" s="291">
        <v>0</v>
      </c>
      <c r="W30" s="291">
        <v>5000</v>
      </c>
    </row>
    <row r="31" spans="1:23" s="265" customFormat="1" ht="12.75">
      <c r="A31" s="275">
        <v>4</v>
      </c>
      <c r="B31" s="289" t="s">
        <v>388</v>
      </c>
      <c r="C31" s="290"/>
      <c r="D31" s="276"/>
      <c r="E31" s="275"/>
      <c r="F31" s="291"/>
      <c r="G31" s="291"/>
      <c r="H31" s="291"/>
      <c r="I31" s="291"/>
      <c r="J31" s="291"/>
      <c r="K31" s="291"/>
      <c r="L31" s="291"/>
      <c r="M31" s="291"/>
      <c r="N31" s="291"/>
      <c r="O31" s="291"/>
      <c r="P31" s="291"/>
      <c r="Q31" s="291"/>
      <c r="R31" s="291"/>
      <c r="S31" s="291"/>
      <c r="T31" s="291"/>
      <c r="U31" s="291"/>
      <c r="V31" s="291"/>
      <c r="W31" s="291"/>
    </row>
    <row r="32" spans="1:23" s="265" customFormat="1" ht="51">
      <c r="A32" s="275"/>
      <c r="B32" s="289" t="s">
        <v>389</v>
      </c>
      <c r="C32" s="290" t="s">
        <v>333</v>
      </c>
      <c r="D32" s="276" t="s">
        <v>375</v>
      </c>
      <c r="E32" s="295" t="s">
        <v>390</v>
      </c>
      <c r="F32" s="291">
        <v>80000</v>
      </c>
      <c r="G32" s="291"/>
      <c r="H32" s="291">
        <v>52910</v>
      </c>
      <c r="I32" s="291">
        <v>27090</v>
      </c>
      <c r="J32" s="291"/>
      <c r="K32" s="291">
        <v>9000</v>
      </c>
      <c r="L32" s="291"/>
      <c r="M32" s="291"/>
      <c r="N32" s="291">
        <v>9000</v>
      </c>
      <c r="O32" s="291"/>
      <c r="P32" s="291">
        <v>29000</v>
      </c>
      <c r="Q32" s="291"/>
      <c r="R32" s="291"/>
      <c r="S32" s="291">
        <v>9000</v>
      </c>
      <c r="T32" s="291">
        <v>20000</v>
      </c>
      <c r="U32" s="291"/>
      <c r="V32" s="291">
        <v>20000</v>
      </c>
      <c r="W32" s="291"/>
    </row>
    <row r="33" spans="1:23" s="265" customFormat="1" ht="12.75">
      <c r="A33" s="275"/>
      <c r="B33" s="289"/>
      <c r="C33" s="290"/>
      <c r="D33" s="276"/>
      <c r="E33" s="275"/>
      <c r="F33" s="291"/>
      <c r="G33" s="291"/>
      <c r="H33" s="291"/>
      <c r="I33" s="291"/>
      <c r="J33" s="291"/>
      <c r="K33" s="291"/>
      <c r="L33" s="291"/>
      <c r="M33" s="291"/>
      <c r="N33" s="291"/>
      <c r="O33" s="291"/>
      <c r="P33" s="291"/>
      <c r="Q33" s="291"/>
      <c r="R33" s="291"/>
      <c r="S33" s="291"/>
      <c r="T33" s="291"/>
      <c r="U33" s="291"/>
      <c r="V33" s="291"/>
      <c r="W33" s="291"/>
    </row>
    <row r="34" spans="1:23" s="281" customFormat="1" ht="12.75">
      <c r="A34" s="277" t="s">
        <v>391</v>
      </c>
      <c r="B34" s="278" t="s">
        <v>392</v>
      </c>
      <c r="C34" s="279"/>
      <c r="D34" s="280"/>
      <c r="E34" s="277"/>
      <c r="F34" s="272">
        <v>12260.321</v>
      </c>
      <c r="G34" s="272">
        <v>0</v>
      </c>
      <c r="H34" s="272">
        <v>0</v>
      </c>
      <c r="I34" s="272">
        <v>12260.321</v>
      </c>
      <c r="J34" s="272">
        <v>0</v>
      </c>
      <c r="K34" s="272">
        <v>0</v>
      </c>
      <c r="L34" s="272">
        <v>0</v>
      </c>
      <c r="M34" s="272">
        <v>0</v>
      </c>
      <c r="N34" s="272">
        <v>0</v>
      </c>
      <c r="O34" s="272">
        <v>0</v>
      </c>
      <c r="P34" s="272">
        <v>0</v>
      </c>
      <c r="Q34" s="272">
        <v>0</v>
      </c>
      <c r="R34" s="272">
        <v>0</v>
      </c>
      <c r="S34" s="272">
        <v>0</v>
      </c>
      <c r="T34" s="272">
        <v>11000</v>
      </c>
      <c r="U34" s="272">
        <v>0</v>
      </c>
      <c r="V34" s="272">
        <v>0</v>
      </c>
      <c r="W34" s="272">
        <v>11000</v>
      </c>
    </row>
    <row r="35" spans="1:23" s="265" customFormat="1" ht="12.75">
      <c r="A35" s="275">
        <v>1</v>
      </c>
      <c r="B35" s="289" t="s">
        <v>197</v>
      </c>
      <c r="C35" s="290"/>
      <c r="D35" s="276"/>
      <c r="E35" s="275"/>
      <c r="F35" s="291"/>
      <c r="G35" s="291"/>
      <c r="H35" s="291"/>
      <c r="I35" s="291"/>
      <c r="J35" s="291"/>
      <c r="K35" s="291"/>
      <c r="L35" s="291"/>
      <c r="M35" s="291"/>
      <c r="N35" s="291"/>
      <c r="O35" s="291"/>
      <c r="P35" s="291"/>
      <c r="Q35" s="291"/>
      <c r="R35" s="291"/>
      <c r="S35" s="291"/>
      <c r="T35" s="291"/>
      <c r="U35" s="291"/>
      <c r="V35" s="291"/>
      <c r="W35" s="291"/>
    </row>
    <row r="36" spans="1:23" s="265" customFormat="1" ht="51">
      <c r="A36" s="275"/>
      <c r="B36" s="289" t="s">
        <v>393</v>
      </c>
      <c r="C36" s="290" t="s">
        <v>326</v>
      </c>
      <c r="D36" s="276">
        <v>2020</v>
      </c>
      <c r="E36" s="290" t="s">
        <v>394</v>
      </c>
      <c r="F36" s="291">
        <v>12260.321</v>
      </c>
      <c r="G36" s="291">
        <v>0</v>
      </c>
      <c r="H36" s="291">
        <v>0</v>
      </c>
      <c r="I36" s="291">
        <v>12260.321</v>
      </c>
      <c r="J36" s="291"/>
      <c r="K36" s="291">
        <v>0</v>
      </c>
      <c r="L36" s="291">
        <v>0</v>
      </c>
      <c r="M36" s="291">
        <v>0</v>
      </c>
      <c r="N36" s="291"/>
      <c r="O36" s="291">
        <v>0</v>
      </c>
      <c r="P36" s="291">
        <v>0</v>
      </c>
      <c r="Q36" s="291">
        <v>0</v>
      </c>
      <c r="R36" s="291"/>
      <c r="S36" s="291">
        <v>0</v>
      </c>
      <c r="T36" s="291">
        <v>11000</v>
      </c>
      <c r="U36" s="291">
        <v>0</v>
      </c>
      <c r="V36" s="291">
        <v>0</v>
      </c>
      <c r="W36" s="291">
        <v>11000</v>
      </c>
    </row>
    <row r="37" spans="1:26" s="287" customFormat="1" ht="12.75">
      <c r="A37" s="282" t="s">
        <v>41</v>
      </c>
      <c r="B37" s="283" t="s">
        <v>395</v>
      </c>
      <c r="C37" s="284"/>
      <c r="D37" s="285"/>
      <c r="E37" s="282">
        <v>0</v>
      </c>
      <c r="F37" s="286">
        <v>2054809.0389999999</v>
      </c>
      <c r="G37" s="286">
        <v>0</v>
      </c>
      <c r="H37" s="286">
        <v>1344242.196</v>
      </c>
      <c r="I37" s="286">
        <v>668161.5349999999</v>
      </c>
      <c r="J37" s="286">
        <v>42405.30800000002</v>
      </c>
      <c r="K37" s="286">
        <v>731077.228</v>
      </c>
      <c r="L37" s="286">
        <v>0</v>
      </c>
      <c r="M37" s="286">
        <v>313029</v>
      </c>
      <c r="N37" s="286">
        <v>418048.228</v>
      </c>
      <c r="O37" s="286">
        <v>0</v>
      </c>
      <c r="P37" s="286">
        <v>729752.4500999999</v>
      </c>
      <c r="Q37" s="286">
        <v>0</v>
      </c>
      <c r="R37" s="286">
        <v>313029</v>
      </c>
      <c r="S37" s="286">
        <v>416723.4501</v>
      </c>
      <c r="T37" s="286">
        <v>290968.7079</v>
      </c>
      <c r="U37" s="286">
        <v>80000</v>
      </c>
      <c r="V37" s="286">
        <v>73895</v>
      </c>
      <c r="W37" s="286">
        <v>137073.7079</v>
      </c>
      <c r="Y37" s="288">
        <v>67073.70790000001</v>
      </c>
      <c r="Z37" s="288">
        <v>-70000</v>
      </c>
    </row>
    <row r="38" spans="1:25" s="281" customFormat="1" ht="38.25">
      <c r="A38" s="277" t="s">
        <v>396</v>
      </c>
      <c r="B38" s="278" t="s">
        <v>354</v>
      </c>
      <c r="C38" s="279"/>
      <c r="D38" s="280"/>
      <c r="E38" s="277">
        <v>0</v>
      </c>
      <c r="F38" s="272">
        <v>10000</v>
      </c>
      <c r="G38" s="272">
        <v>0</v>
      </c>
      <c r="H38" s="272">
        <v>0</v>
      </c>
      <c r="I38" s="272">
        <v>10000</v>
      </c>
      <c r="J38" s="272">
        <v>0</v>
      </c>
      <c r="K38" s="272">
        <v>9000</v>
      </c>
      <c r="L38" s="272">
        <v>0</v>
      </c>
      <c r="M38" s="272">
        <v>0</v>
      </c>
      <c r="N38" s="272">
        <v>9000</v>
      </c>
      <c r="O38" s="272">
        <v>0</v>
      </c>
      <c r="P38" s="272">
        <v>6580</v>
      </c>
      <c r="Q38" s="272">
        <v>0</v>
      </c>
      <c r="R38" s="272">
        <v>0</v>
      </c>
      <c r="S38" s="272">
        <v>6580</v>
      </c>
      <c r="T38" s="272">
        <v>2420</v>
      </c>
      <c r="U38" s="272">
        <v>0</v>
      </c>
      <c r="V38" s="272">
        <v>0</v>
      </c>
      <c r="W38" s="272">
        <v>2420</v>
      </c>
      <c r="Y38" s="288"/>
    </row>
    <row r="39" spans="1:23" s="265" customFormat="1" ht="12.75">
      <c r="A39" s="275">
        <v>1</v>
      </c>
      <c r="B39" s="289" t="s">
        <v>198</v>
      </c>
      <c r="C39" s="290"/>
      <c r="D39" s="276"/>
      <c r="E39" s="275"/>
      <c r="F39" s="291"/>
      <c r="G39" s="291"/>
      <c r="H39" s="291"/>
      <c r="I39" s="291"/>
      <c r="J39" s="291"/>
      <c r="K39" s="291"/>
      <c r="L39" s="291"/>
      <c r="M39" s="291"/>
      <c r="N39" s="291"/>
      <c r="O39" s="291"/>
      <c r="P39" s="291"/>
      <c r="Q39" s="291"/>
      <c r="R39" s="291"/>
      <c r="S39" s="291"/>
      <c r="T39" s="291"/>
      <c r="U39" s="291"/>
      <c r="V39" s="291"/>
      <c r="W39" s="291"/>
    </row>
    <row r="40" spans="1:23" s="265" customFormat="1" ht="51">
      <c r="A40" s="275"/>
      <c r="B40" s="289" t="s">
        <v>397</v>
      </c>
      <c r="C40" s="290" t="s">
        <v>327</v>
      </c>
      <c r="D40" s="276" t="s">
        <v>356</v>
      </c>
      <c r="E40" s="275" t="s">
        <v>398</v>
      </c>
      <c r="F40" s="291">
        <v>10000</v>
      </c>
      <c r="G40" s="291">
        <v>0</v>
      </c>
      <c r="H40" s="291">
        <v>0</v>
      </c>
      <c r="I40" s="291">
        <v>10000</v>
      </c>
      <c r="J40" s="291">
        <v>0</v>
      </c>
      <c r="K40" s="291">
        <v>9000</v>
      </c>
      <c r="L40" s="291">
        <v>0</v>
      </c>
      <c r="M40" s="291">
        <v>0</v>
      </c>
      <c r="N40" s="291">
        <v>9000</v>
      </c>
      <c r="O40" s="291">
        <v>0</v>
      </c>
      <c r="P40" s="291">
        <v>6580</v>
      </c>
      <c r="Q40" s="291">
        <v>0</v>
      </c>
      <c r="R40" s="291">
        <v>0</v>
      </c>
      <c r="S40" s="291">
        <v>6580</v>
      </c>
      <c r="T40" s="291">
        <v>2420</v>
      </c>
      <c r="U40" s="291">
        <v>0</v>
      </c>
      <c r="V40" s="291">
        <v>0</v>
      </c>
      <c r="W40" s="291">
        <v>2420</v>
      </c>
    </row>
    <row r="41" spans="1:25" s="281" customFormat="1" ht="12.75">
      <c r="A41" s="277" t="s">
        <v>399</v>
      </c>
      <c r="B41" s="278" t="s">
        <v>400</v>
      </c>
      <c r="C41" s="279"/>
      <c r="D41" s="280"/>
      <c r="E41" s="277">
        <v>0</v>
      </c>
      <c r="F41" s="272">
        <v>2044809.0389999999</v>
      </c>
      <c r="G41" s="272">
        <v>0</v>
      </c>
      <c r="H41" s="272">
        <v>1344242.196</v>
      </c>
      <c r="I41" s="272">
        <v>658161.5349999999</v>
      </c>
      <c r="J41" s="272">
        <v>42405.30800000002</v>
      </c>
      <c r="K41" s="272">
        <v>722077.228</v>
      </c>
      <c r="L41" s="272">
        <v>0</v>
      </c>
      <c r="M41" s="272">
        <v>313029</v>
      </c>
      <c r="N41" s="272">
        <v>409048.228</v>
      </c>
      <c r="O41" s="272">
        <v>0</v>
      </c>
      <c r="P41" s="272">
        <v>723172.4500999999</v>
      </c>
      <c r="Q41" s="272">
        <v>0</v>
      </c>
      <c r="R41" s="272">
        <v>313029</v>
      </c>
      <c r="S41" s="272">
        <v>410143.4501</v>
      </c>
      <c r="T41" s="272">
        <v>288548.7079</v>
      </c>
      <c r="U41" s="272">
        <v>80000</v>
      </c>
      <c r="V41" s="272">
        <v>73895</v>
      </c>
      <c r="W41" s="272">
        <v>134653.7079</v>
      </c>
      <c r="Y41" s="288"/>
    </row>
    <row r="42" spans="1:23" s="265" customFormat="1" ht="25.5">
      <c r="A42" s="275">
        <v>1</v>
      </c>
      <c r="B42" s="289" t="s">
        <v>195</v>
      </c>
      <c r="C42" s="290"/>
      <c r="D42" s="276"/>
      <c r="E42" s="275"/>
      <c r="F42" s="291"/>
      <c r="G42" s="291"/>
      <c r="H42" s="291"/>
      <c r="I42" s="291"/>
      <c r="J42" s="291"/>
      <c r="K42" s="291"/>
      <c r="L42" s="291"/>
      <c r="M42" s="291"/>
      <c r="N42" s="291"/>
      <c r="O42" s="291"/>
      <c r="P42" s="291"/>
      <c r="Q42" s="291"/>
      <c r="R42" s="291"/>
      <c r="S42" s="291"/>
      <c r="T42" s="291"/>
      <c r="U42" s="291"/>
      <c r="V42" s="291"/>
      <c r="W42" s="291"/>
    </row>
    <row r="43" spans="1:25" s="265" customFormat="1" ht="51">
      <c r="A43" s="275"/>
      <c r="B43" s="289" t="s">
        <v>401</v>
      </c>
      <c r="C43" s="290" t="s">
        <v>330</v>
      </c>
      <c r="D43" s="276" t="s">
        <v>402</v>
      </c>
      <c r="E43" s="275" t="s">
        <v>403</v>
      </c>
      <c r="F43" s="291">
        <v>205987.30800000002</v>
      </c>
      <c r="G43" s="291">
        <v>0</v>
      </c>
      <c r="H43" s="296">
        <v>131582</v>
      </c>
      <c r="I43" s="291">
        <v>32000</v>
      </c>
      <c r="J43" s="291">
        <v>42405.30800000002</v>
      </c>
      <c r="K43" s="291">
        <v>142917.506</v>
      </c>
      <c r="L43" s="291">
        <v>0</v>
      </c>
      <c r="M43" s="291">
        <v>118424</v>
      </c>
      <c r="N43" s="291">
        <v>24493.506</v>
      </c>
      <c r="O43" s="291"/>
      <c r="P43" s="291">
        <v>142917.506</v>
      </c>
      <c r="Q43" s="291">
        <v>0</v>
      </c>
      <c r="R43" s="291">
        <v>118424</v>
      </c>
      <c r="S43" s="291">
        <v>24493.506</v>
      </c>
      <c r="T43" s="291">
        <v>4418.195</v>
      </c>
      <c r="U43" s="291">
        <v>0</v>
      </c>
      <c r="V43" s="291"/>
      <c r="W43" s="291">
        <v>4418.195</v>
      </c>
      <c r="Y43" s="273"/>
    </row>
    <row r="44" spans="1:23" s="265" customFormat="1" ht="76.5">
      <c r="A44" s="275"/>
      <c r="B44" s="289" t="s">
        <v>404</v>
      </c>
      <c r="C44" s="290" t="s">
        <v>385</v>
      </c>
      <c r="D44" s="276" t="s">
        <v>402</v>
      </c>
      <c r="E44" s="275" t="s">
        <v>405</v>
      </c>
      <c r="F44" s="291">
        <v>190406.775</v>
      </c>
      <c r="G44" s="291">
        <v>0</v>
      </c>
      <c r="H44" s="291">
        <v>156772.731</v>
      </c>
      <c r="I44" s="291">
        <v>33634.043999999994</v>
      </c>
      <c r="J44" s="291">
        <v>0</v>
      </c>
      <c r="K44" s="291">
        <v>166095</v>
      </c>
      <c r="L44" s="291">
        <v>0</v>
      </c>
      <c r="M44" s="291">
        <v>141095</v>
      </c>
      <c r="N44" s="291">
        <v>25000</v>
      </c>
      <c r="O44" s="291">
        <v>0</v>
      </c>
      <c r="P44" s="291">
        <v>165195</v>
      </c>
      <c r="Q44" s="291">
        <v>0</v>
      </c>
      <c r="R44" s="291">
        <v>141095</v>
      </c>
      <c r="S44" s="291">
        <v>24100</v>
      </c>
      <c r="T44" s="291">
        <v>6270.639999999999</v>
      </c>
      <c r="U44" s="291">
        <v>0</v>
      </c>
      <c r="V44" s="291"/>
      <c r="W44" s="291">
        <v>6270.639999999999</v>
      </c>
    </row>
    <row r="45" spans="1:23" s="265" customFormat="1" ht="38.25">
      <c r="A45" s="275"/>
      <c r="B45" s="289" t="s">
        <v>406</v>
      </c>
      <c r="C45" s="290" t="s">
        <v>328</v>
      </c>
      <c r="D45" s="276" t="s">
        <v>407</v>
      </c>
      <c r="E45" s="275" t="s">
        <v>408</v>
      </c>
      <c r="F45" s="291">
        <v>29979.34</v>
      </c>
      <c r="G45" s="291">
        <v>0</v>
      </c>
      <c r="H45" s="291">
        <v>2880</v>
      </c>
      <c r="I45" s="291">
        <v>27099.34</v>
      </c>
      <c r="J45" s="291">
        <v>0</v>
      </c>
      <c r="K45" s="291">
        <v>17547.575</v>
      </c>
      <c r="L45" s="291">
        <v>0</v>
      </c>
      <c r="M45" s="291">
        <v>2880</v>
      </c>
      <c r="N45" s="291">
        <v>14667.575</v>
      </c>
      <c r="O45" s="291">
        <v>0</v>
      </c>
      <c r="P45" s="291">
        <v>19680</v>
      </c>
      <c r="Q45" s="291">
        <v>0</v>
      </c>
      <c r="R45" s="291">
        <v>2880</v>
      </c>
      <c r="S45" s="291">
        <v>16800</v>
      </c>
      <c r="T45" s="291">
        <v>7589.405999999999</v>
      </c>
      <c r="U45" s="291">
        <v>0</v>
      </c>
      <c r="V45" s="291">
        <v>0</v>
      </c>
      <c r="W45" s="291">
        <v>7589.405999999999</v>
      </c>
    </row>
    <row r="46" spans="1:23" s="265" customFormat="1" ht="51">
      <c r="A46" s="275"/>
      <c r="B46" s="289" t="s">
        <v>409</v>
      </c>
      <c r="C46" s="290" t="s">
        <v>410</v>
      </c>
      <c r="D46" s="276" t="s">
        <v>411</v>
      </c>
      <c r="E46" s="275" t="s">
        <v>412</v>
      </c>
      <c r="F46" s="291">
        <v>220000</v>
      </c>
      <c r="G46" s="291">
        <v>0</v>
      </c>
      <c r="H46" s="291">
        <v>0</v>
      </c>
      <c r="I46" s="291">
        <v>220000</v>
      </c>
      <c r="J46" s="291">
        <v>0</v>
      </c>
      <c r="K46" s="291">
        <v>173000</v>
      </c>
      <c r="L46" s="291">
        <v>0</v>
      </c>
      <c r="M46" s="291">
        <v>0</v>
      </c>
      <c r="N46" s="291">
        <v>173000</v>
      </c>
      <c r="O46" s="291">
        <v>0</v>
      </c>
      <c r="P46" s="291">
        <v>173735.3821</v>
      </c>
      <c r="Q46" s="291">
        <v>0</v>
      </c>
      <c r="R46" s="291">
        <v>0</v>
      </c>
      <c r="S46" s="291">
        <v>173735.3821</v>
      </c>
      <c r="T46" s="291">
        <v>24264.6179</v>
      </c>
      <c r="U46" s="291">
        <v>0</v>
      </c>
      <c r="V46" s="291">
        <v>0</v>
      </c>
      <c r="W46" s="291">
        <v>24264.6179</v>
      </c>
    </row>
    <row r="47" spans="1:23" s="265" customFormat="1" ht="38.25">
      <c r="A47" s="275"/>
      <c r="B47" s="289" t="s">
        <v>413</v>
      </c>
      <c r="C47" s="290" t="s">
        <v>414</v>
      </c>
      <c r="D47" s="276" t="s">
        <v>369</v>
      </c>
      <c r="E47" s="275" t="s">
        <v>415</v>
      </c>
      <c r="F47" s="291">
        <v>70000</v>
      </c>
      <c r="G47" s="291">
        <v>0</v>
      </c>
      <c r="H47" s="291">
        <v>50000</v>
      </c>
      <c r="I47" s="291">
        <v>20000</v>
      </c>
      <c r="J47" s="291">
        <v>0</v>
      </c>
      <c r="K47" s="291">
        <v>45000</v>
      </c>
      <c r="L47" s="291">
        <v>0</v>
      </c>
      <c r="M47" s="291">
        <v>30000</v>
      </c>
      <c r="N47" s="291">
        <v>15000</v>
      </c>
      <c r="O47" s="291">
        <v>0</v>
      </c>
      <c r="P47" s="291">
        <v>45000</v>
      </c>
      <c r="Q47" s="291">
        <v>0</v>
      </c>
      <c r="R47" s="291">
        <v>30000</v>
      </c>
      <c r="S47" s="291">
        <v>15000</v>
      </c>
      <c r="T47" s="291">
        <v>25000</v>
      </c>
      <c r="U47" s="291">
        <v>0</v>
      </c>
      <c r="V47" s="291">
        <v>20000</v>
      </c>
      <c r="W47" s="291">
        <v>5000</v>
      </c>
    </row>
    <row r="48" spans="1:23" s="265" customFormat="1" ht="38.25">
      <c r="A48" s="275"/>
      <c r="B48" s="289" t="s">
        <v>416</v>
      </c>
      <c r="C48" s="290" t="s">
        <v>331</v>
      </c>
      <c r="D48" s="276" t="s">
        <v>369</v>
      </c>
      <c r="E48" s="275" t="s">
        <v>417</v>
      </c>
      <c r="F48" s="291">
        <v>150000</v>
      </c>
      <c r="G48" s="291">
        <v>0</v>
      </c>
      <c r="H48" s="291">
        <v>121975</v>
      </c>
      <c r="I48" s="291">
        <v>28025</v>
      </c>
      <c r="J48" s="291">
        <v>0</v>
      </c>
      <c r="K48" s="291">
        <v>34500</v>
      </c>
      <c r="L48" s="291">
        <v>0</v>
      </c>
      <c r="M48" s="291">
        <v>10000</v>
      </c>
      <c r="N48" s="291">
        <v>24500</v>
      </c>
      <c r="O48" s="291">
        <v>0</v>
      </c>
      <c r="P48" s="291">
        <v>34061.276</v>
      </c>
      <c r="Q48" s="291">
        <v>0</v>
      </c>
      <c r="R48" s="291">
        <v>10000</v>
      </c>
      <c r="S48" s="291">
        <v>24061.275999999998</v>
      </c>
      <c r="T48" s="291">
        <v>54833.724</v>
      </c>
      <c r="U48" s="291">
        <v>0</v>
      </c>
      <c r="V48" s="291">
        <v>53895</v>
      </c>
      <c r="W48" s="291">
        <v>938.724000000002</v>
      </c>
    </row>
    <row r="49" spans="1:23" s="265" customFormat="1" ht="38.25">
      <c r="A49" s="275"/>
      <c r="B49" s="289" t="s">
        <v>418</v>
      </c>
      <c r="C49" s="290" t="s">
        <v>331</v>
      </c>
      <c r="D49" s="276" t="s">
        <v>386</v>
      </c>
      <c r="E49" s="275" t="s">
        <v>419</v>
      </c>
      <c r="F49" s="291">
        <v>5850</v>
      </c>
      <c r="G49" s="291">
        <v>0</v>
      </c>
      <c r="H49" s="291">
        <v>0</v>
      </c>
      <c r="I49" s="291">
        <v>5850</v>
      </c>
      <c r="J49" s="291">
        <v>0</v>
      </c>
      <c r="K49" s="291">
        <v>5000</v>
      </c>
      <c r="L49" s="291">
        <v>0</v>
      </c>
      <c r="M49" s="291">
        <v>0</v>
      </c>
      <c r="N49" s="291">
        <v>5000</v>
      </c>
      <c r="O49" s="291">
        <v>0</v>
      </c>
      <c r="P49" s="291">
        <v>5000</v>
      </c>
      <c r="Q49" s="291">
        <v>0</v>
      </c>
      <c r="R49" s="291">
        <v>0</v>
      </c>
      <c r="S49" s="291">
        <v>5000</v>
      </c>
      <c r="T49" s="291">
        <v>265</v>
      </c>
      <c r="U49" s="291">
        <v>0</v>
      </c>
      <c r="V49" s="291">
        <v>0</v>
      </c>
      <c r="W49" s="291">
        <v>265</v>
      </c>
    </row>
    <row r="50" spans="1:23" s="265" customFormat="1" ht="51">
      <c r="A50" s="275"/>
      <c r="B50" s="289" t="s">
        <v>420</v>
      </c>
      <c r="C50" s="290" t="s">
        <v>330</v>
      </c>
      <c r="D50" s="276" t="s">
        <v>407</v>
      </c>
      <c r="E50" s="275" t="s">
        <v>421</v>
      </c>
      <c r="F50" s="291">
        <v>375818.737</v>
      </c>
      <c r="G50" s="291">
        <v>0</v>
      </c>
      <c r="H50" s="291">
        <v>343422.465</v>
      </c>
      <c r="I50" s="291">
        <v>32396.272</v>
      </c>
      <c r="J50" s="291">
        <v>0</v>
      </c>
      <c r="K50" s="291">
        <v>23630</v>
      </c>
      <c r="L50" s="291">
        <v>0</v>
      </c>
      <c r="M50" s="291">
        <v>630</v>
      </c>
      <c r="N50" s="291">
        <v>23000</v>
      </c>
      <c r="O50" s="291">
        <v>0</v>
      </c>
      <c r="P50" s="291">
        <v>23630</v>
      </c>
      <c r="Q50" s="291">
        <v>0</v>
      </c>
      <c r="R50" s="291">
        <v>630</v>
      </c>
      <c r="S50" s="291">
        <v>23000</v>
      </c>
      <c r="T50" s="291">
        <v>8396.272</v>
      </c>
      <c r="U50" s="291">
        <v>0</v>
      </c>
      <c r="V50" s="291">
        <v>0</v>
      </c>
      <c r="W50" s="291">
        <v>8396.272</v>
      </c>
    </row>
    <row r="51" spans="1:23" s="265" customFormat="1" ht="51">
      <c r="A51" s="275"/>
      <c r="B51" s="289" t="s">
        <v>422</v>
      </c>
      <c r="C51" s="290" t="s">
        <v>327</v>
      </c>
      <c r="D51" s="276" t="s">
        <v>366</v>
      </c>
      <c r="E51" s="275" t="s">
        <v>423</v>
      </c>
      <c r="F51" s="291">
        <v>294536.879</v>
      </c>
      <c r="G51" s="291">
        <v>0</v>
      </c>
      <c r="H51" s="291">
        <v>210000</v>
      </c>
      <c r="I51" s="291">
        <v>84536.879</v>
      </c>
      <c r="J51" s="291">
        <v>0</v>
      </c>
      <c r="K51" s="291">
        <v>43000</v>
      </c>
      <c r="L51" s="291">
        <v>0</v>
      </c>
      <c r="M51" s="291">
        <v>10000</v>
      </c>
      <c r="N51" s="291">
        <v>33000</v>
      </c>
      <c r="O51" s="291">
        <v>0</v>
      </c>
      <c r="P51" s="291">
        <v>42566.138999999996</v>
      </c>
      <c r="Q51" s="291">
        <v>0</v>
      </c>
      <c r="R51" s="291">
        <v>10000</v>
      </c>
      <c r="S51" s="291">
        <v>32566.139</v>
      </c>
      <c r="T51" s="291">
        <v>1000</v>
      </c>
      <c r="U51" s="291">
        <v>0</v>
      </c>
      <c r="V51" s="291">
        <v>0</v>
      </c>
      <c r="W51" s="291">
        <v>1000</v>
      </c>
    </row>
    <row r="52" spans="1:23" s="265" customFormat="1" ht="51">
      <c r="A52" s="275"/>
      <c r="B52" s="289" t="s">
        <v>424</v>
      </c>
      <c r="C52" s="290" t="s">
        <v>326</v>
      </c>
      <c r="D52" s="276" t="s">
        <v>425</v>
      </c>
      <c r="E52" s="275" t="s">
        <v>426</v>
      </c>
      <c r="F52" s="291">
        <v>176830</v>
      </c>
      <c r="G52" s="291">
        <v>0</v>
      </c>
      <c r="H52" s="291">
        <v>167610</v>
      </c>
      <c r="I52" s="291">
        <v>9220</v>
      </c>
      <c r="J52" s="291">
        <v>0</v>
      </c>
      <c r="K52" s="291">
        <v>7072.488</v>
      </c>
      <c r="L52" s="291">
        <v>0</v>
      </c>
      <c r="M52" s="291">
        <v>0</v>
      </c>
      <c r="N52" s="291">
        <v>7072.488</v>
      </c>
      <c r="O52" s="291">
        <v>0</v>
      </c>
      <c r="P52" s="291">
        <v>7072.488</v>
      </c>
      <c r="Q52" s="291">
        <v>0</v>
      </c>
      <c r="R52" s="291">
        <v>0</v>
      </c>
      <c r="S52" s="291">
        <v>7072.488</v>
      </c>
      <c r="T52" s="291">
        <v>81225.512</v>
      </c>
      <c r="U52" s="291">
        <v>80000</v>
      </c>
      <c r="V52" s="291">
        <v>0</v>
      </c>
      <c r="W52" s="291">
        <v>1225.5119999999997</v>
      </c>
    </row>
    <row r="53" spans="1:23" s="265" customFormat="1" ht="38.25">
      <c r="A53" s="275"/>
      <c r="B53" s="289" t="s">
        <v>427</v>
      </c>
      <c r="C53" s="290" t="s">
        <v>326</v>
      </c>
      <c r="D53" s="276" t="s">
        <v>425</v>
      </c>
      <c r="E53" s="275" t="s">
        <v>428</v>
      </c>
      <c r="F53" s="291">
        <v>166400</v>
      </c>
      <c r="G53" s="291">
        <v>0</v>
      </c>
      <c r="H53" s="291">
        <v>160000</v>
      </c>
      <c r="I53" s="291">
        <v>6400</v>
      </c>
      <c r="J53" s="291">
        <v>0</v>
      </c>
      <c r="K53" s="291">
        <v>1114.659</v>
      </c>
      <c r="L53" s="291">
        <v>0</v>
      </c>
      <c r="M53" s="291">
        <v>0</v>
      </c>
      <c r="N53" s="291">
        <v>1114.659</v>
      </c>
      <c r="O53" s="291">
        <v>0</v>
      </c>
      <c r="P53" s="291">
        <v>1114.659</v>
      </c>
      <c r="Q53" s="291">
        <v>0</v>
      </c>
      <c r="R53" s="291">
        <v>0</v>
      </c>
      <c r="S53" s="291">
        <v>1114.659</v>
      </c>
      <c r="T53" s="291">
        <v>5285.341</v>
      </c>
      <c r="U53" s="291">
        <v>0</v>
      </c>
      <c r="V53" s="291">
        <v>0</v>
      </c>
      <c r="W53" s="291">
        <v>5285.341</v>
      </c>
    </row>
    <row r="54" spans="1:23" s="265" customFormat="1" ht="12.75">
      <c r="A54" s="275">
        <v>2</v>
      </c>
      <c r="B54" s="289" t="s">
        <v>429</v>
      </c>
      <c r="C54" s="290"/>
      <c r="D54" s="276"/>
      <c r="E54" s="275"/>
      <c r="F54" s="291"/>
      <c r="G54" s="291"/>
      <c r="H54" s="291"/>
      <c r="I54" s="291"/>
      <c r="J54" s="291"/>
      <c r="K54" s="291"/>
      <c r="L54" s="291"/>
      <c r="M54" s="291"/>
      <c r="N54" s="291"/>
      <c r="O54" s="291"/>
      <c r="P54" s="291"/>
      <c r="Q54" s="291"/>
      <c r="R54" s="291"/>
      <c r="S54" s="291"/>
      <c r="T54" s="291"/>
      <c r="U54" s="291"/>
      <c r="V54" s="291"/>
      <c r="W54" s="291"/>
    </row>
    <row r="55" spans="1:23" s="265" customFormat="1" ht="51">
      <c r="A55" s="275"/>
      <c r="B55" s="289" t="s">
        <v>430</v>
      </c>
      <c r="C55" s="290"/>
      <c r="D55" s="276"/>
      <c r="E55" s="275"/>
      <c r="F55" s="291">
        <v>159000</v>
      </c>
      <c r="G55" s="291">
        <v>0</v>
      </c>
      <c r="H55" s="291"/>
      <c r="I55" s="291">
        <v>159000</v>
      </c>
      <c r="J55" s="291"/>
      <c r="K55" s="291">
        <v>63200</v>
      </c>
      <c r="L55" s="291">
        <v>0</v>
      </c>
      <c r="M55" s="291">
        <v>0</v>
      </c>
      <c r="N55" s="291">
        <v>63200</v>
      </c>
      <c r="O55" s="291">
        <v>0</v>
      </c>
      <c r="P55" s="291">
        <v>63200</v>
      </c>
      <c r="Q55" s="291">
        <v>0</v>
      </c>
      <c r="R55" s="291">
        <v>0</v>
      </c>
      <c r="S55" s="291">
        <v>63200</v>
      </c>
      <c r="T55" s="291">
        <v>70000</v>
      </c>
      <c r="U55" s="291">
        <v>0</v>
      </c>
      <c r="V55" s="291">
        <v>0</v>
      </c>
      <c r="W55" s="291">
        <v>70000</v>
      </c>
    </row>
    <row r="56" spans="1:25" s="281" customFormat="1" ht="12.75">
      <c r="A56" s="277" t="s">
        <v>431</v>
      </c>
      <c r="B56" s="278" t="s">
        <v>392</v>
      </c>
      <c r="C56" s="279"/>
      <c r="D56" s="280"/>
      <c r="E56" s="277">
        <v>0</v>
      </c>
      <c r="F56" s="272"/>
      <c r="G56" s="272"/>
      <c r="H56" s="272"/>
      <c r="I56" s="272"/>
      <c r="J56" s="272"/>
      <c r="K56" s="272"/>
      <c r="L56" s="272"/>
      <c r="M56" s="272"/>
      <c r="N56" s="272"/>
      <c r="O56" s="272"/>
      <c r="P56" s="272"/>
      <c r="Q56" s="272"/>
      <c r="R56" s="272"/>
      <c r="S56" s="272"/>
      <c r="T56" s="272"/>
      <c r="U56" s="272"/>
      <c r="V56" s="272"/>
      <c r="W56" s="272"/>
      <c r="Y56" s="288"/>
    </row>
    <row r="57" spans="1:26" s="287" customFormat="1" ht="12.75">
      <c r="A57" s="282" t="s">
        <v>43</v>
      </c>
      <c r="B57" s="283" t="s">
        <v>432</v>
      </c>
      <c r="C57" s="284"/>
      <c r="D57" s="285"/>
      <c r="E57" s="282">
        <v>0</v>
      </c>
      <c r="F57" s="286">
        <v>665580.646</v>
      </c>
      <c r="G57" s="286">
        <v>0</v>
      </c>
      <c r="H57" s="286">
        <v>20116.08</v>
      </c>
      <c r="I57" s="286">
        <v>376202.059</v>
      </c>
      <c r="J57" s="286">
        <v>269262.50699999987</v>
      </c>
      <c r="K57" s="286">
        <v>286843.574</v>
      </c>
      <c r="L57" s="286">
        <v>0</v>
      </c>
      <c r="M57" s="286">
        <v>0</v>
      </c>
      <c r="N57" s="286">
        <v>286843.574</v>
      </c>
      <c r="O57" s="286">
        <v>0</v>
      </c>
      <c r="P57" s="286">
        <v>293245.525147</v>
      </c>
      <c r="Q57" s="286">
        <v>0</v>
      </c>
      <c r="R57" s="286">
        <v>0</v>
      </c>
      <c r="S57" s="286">
        <v>293245.525147</v>
      </c>
      <c r="T57" s="286">
        <v>56257.554899999996</v>
      </c>
      <c r="U57" s="286">
        <v>0</v>
      </c>
      <c r="V57" s="286">
        <v>0</v>
      </c>
      <c r="W57" s="286">
        <v>56257.554899999996</v>
      </c>
      <c r="Y57" s="288">
        <v>56257.554899999996</v>
      </c>
      <c r="Z57" s="288">
        <v>0</v>
      </c>
    </row>
    <row r="58" spans="1:23" s="281" customFormat="1" ht="38.25">
      <c r="A58" s="277" t="s">
        <v>433</v>
      </c>
      <c r="B58" s="278" t="s">
        <v>354</v>
      </c>
      <c r="C58" s="279"/>
      <c r="D58" s="280"/>
      <c r="E58" s="277">
        <v>0</v>
      </c>
      <c r="F58" s="272">
        <v>113600.15100000001</v>
      </c>
      <c r="G58" s="272">
        <v>0</v>
      </c>
      <c r="H58" s="272">
        <v>0</v>
      </c>
      <c r="I58" s="272">
        <v>110600.15100000001</v>
      </c>
      <c r="J58" s="272">
        <v>3000</v>
      </c>
      <c r="K58" s="272">
        <v>100690.57400000001</v>
      </c>
      <c r="L58" s="272">
        <v>0</v>
      </c>
      <c r="M58" s="272">
        <v>0</v>
      </c>
      <c r="N58" s="272">
        <v>100690.57400000001</v>
      </c>
      <c r="O58" s="272">
        <v>0</v>
      </c>
      <c r="P58" s="272">
        <v>89430</v>
      </c>
      <c r="Q58" s="272">
        <v>0</v>
      </c>
      <c r="R58" s="272">
        <v>0</v>
      </c>
      <c r="S58" s="272">
        <v>89430</v>
      </c>
      <c r="T58" s="272">
        <v>11061.037999999999</v>
      </c>
      <c r="U58" s="272">
        <v>0</v>
      </c>
      <c r="V58" s="272">
        <v>0</v>
      </c>
      <c r="W58" s="272">
        <v>11061.037999999999</v>
      </c>
    </row>
    <row r="59" spans="1:23" s="265" customFormat="1" ht="12.75">
      <c r="A59" s="275">
        <v>1</v>
      </c>
      <c r="B59" s="289" t="s">
        <v>199</v>
      </c>
      <c r="C59" s="290"/>
      <c r="D59" s="276"/>
      <c r="E59" s="275"/>
      <c r="F59" s="291"/>
      <c r="G59" s="291"/>
      <c r="H59" s="291"/>
      <c r="I59" s="291"/>
      <c r="J59" s="291"/>
      <c r="K59" s="291"/>
      <c r="L59" s="291"/>
      <c r="M59" s="291"/>
      <c r="N59" s="291"/>
      <c r="O59" s="291"/>
      <c r="P59" s="291"/>
      <c r="Q59" s="291"/>
      <c r="R59" s="291"/>
      <c r="S59" s="291"/>
      <c r="T59" s="291"/>
      <c r="U59" s="291"/>
      <c r="V59" s="291"/>
      <c r="W59" s="291"/>
    </row>
    <row r="60" spans="1:23" s="265" customFormat="1" ht="25.5">
      <c r="A60" s="275"/>
      <c r="B60" s="289" t="s">
        <v>434</v>
      </c>
      <c r="C60" s="290" t="s">
        <v>385</v>
      </c>
      <c r="D60" s="276" t="s">
        <v>435</v>
      </c>
      <c r="E60" s="275" t="s">
        <v>436</v>
      </c>
      <c r="F60" s="291">
        <v>34410.516</v>
      </c>
      <c r="G60" s="291">
        <v>0</v>
      </c>
      <c r="H60" s="291">
        <v>0</v>
      </c>
      <c r="I60" s="291">
        <v>34410.516</v>
      </c>
      <c r="J60" s="291">
        <v>0</v>
      </c>
      <c r="K60" s="291">
        <v>30969</v>
      </c>
      <c r="L60" s="291">
        <v>0</v>
      </c>
      <c r="M60" s="291">
        <v>0</v>
      </c>
      <c r="N60" s="291">
        <v>30969</v>
      </c>
      <c r="O60" s="291">
        <v>0</v>
      </c>
      <c r="P60" s="291">
        <v>30000</v>
      </c>
      <c r="Q60" s="291">
        <v>0</v>
      </c>
      <c r="R60" s="291"/>
      <c r="S60" s="291">
        <v>30000</v>
      </c>
      <c r="T60" s="291">
        <v>769.4639999999999</v>
      </c>
      <c r="U60" s="291">
        <v>0</v>
      </c>
      <c r="V60" s="291">
        <v>0</v>
      </c>
      <c r="W60" s="291">
        <v>769.4639999999999</v>
      </c>
    </row>
    <row r="61" spans="1:23" s="265" customFormat="1" ht="25.5">
      <c r="A61" s="275">
        <v>2</v>
      </c>
      <c r="B61" s="289" t="s">
        <v>437</v>
      </c>
      <c r="C61" s="290"/>
      <c r="D61" s="276"/>
      <c r="E61" s="275"/>
      <c r="F61" s="291"/>
      <c r="G61" s="291"/>
      <c r="H61" s="291"/>
      <c r="I61" s="291"/>
      <c r="J61" s="291"/>
      <c r="K61" s="291"/>
      <c r="L61" s="291"/>
      <c r="M61" s="291"/>
      <c r="N61" s="291"/>
      <c r="O61" s="291"/>
      <c r="P61" s="291"/>
      <c r="Q61" s="291"/>
      <c r="R61" s="291"/>
      <c r="S61" s="291"/>
      <c r="T61" s="291"/>
      <c r="U61" s="291"/>
      <c r="V61" s="291"/>
      <c r="W61" s="291"/>
    </row>
    <row r="62" spans="1:23" s="265" customFormat="1" ht="38.25">
      <c r="A62" s="275"/>
      <c r="B62" s="289" t="s">
        <v>438</v>
      </c>
      <c r="C62" s="290" t="s">
        <v>326</v>
      </c>
      <c r="D62" s="276" t="s">
        <v>439</v>
      </c>
      <c r="E62" s="275" t="s">
        <v>440</v>
      </c>
      <c r="F62" s="291">
        <v>8115.8</v>
      </c>
      <c r="G62" s="291">
        <v>0</v>
      </c>
      <c r="H62" s="291">
        <v>0</v>
      </c>
      <c r="I62" s="291">
        <v>8115.8</v>
      </c>
      <c r="J62" s="291">
        <v>0</v>
      </c>
      <c r="K62" s="291">
        <v>7901.567</v>
      </c>
      <c r="L62" s="291">
        <v>0</v>
      </c>
      <c r="M62" s="291">
        <v>0</v>
      </c>
      <c r="N62" s="291">
        <v>7901.567</v>
      </c>
      <c r="O62" s="291">
        <v>0</v>
      </c>
      <c r="P62" s="291">
        <v>7300</v>
      </c>
      <c r="Q62" s="291">
        <v>0</v>
      </c>
      <c r="R62" s="291">
        <v>0</v>
      </c>
      <c r="S62" s="291">
        <v>7300</v>
      </c>
      <c r="T62" s="291">
        <v>601.567</v>
      </c>
      <c r="U62" s="291">
        <v>0</v>
      </c>
      <c r="V62" s="291">
        <v>0</v>
      </c>
      <c r="W62" s="291">
        <v>601.567</v>
      </c>
    </row>
    <row r="63" spans="1:23" s="265" customFormat="1" ht="25.5">
      <c r="A63" s="275">
        <v>2</v>
      </c>
      <c r="B63" s="289" t="s">
        <v>202</v>
      </c>
      <c r="C63" s="290"/>
      <c r="D63" s="276"/>
      <c r="E63" s="275"/>
      <c r="F63" s="291"/>
      <c r="G63" s="291"/>
      <c r="H63" s="291"/>
      <c r="I63" s="291"/>
      <c r="J63" s="291"/>
      <c r="K63" s="291"/>
      <c r="L63" s="291"/>
      <c r="M63" s="291"/>
      <c r="N63" s="291"/>
      <c r="O63" s="291"/>
      <c r="P63" s="291"/>
      <c r="Q63" s="291"/>
      <c r="R63" s="291"/>
      <c r="S63" s="291"/>
      <c r="T63" s="291"/>
      <c r="U63" s="291"/>
      <c r="V63" s="291"/>
      <c r="W63" s="274"/>
    </row>
    <row r="64" spans="1:23" s="265" customFormat="1" ht="38.25">
      <c r="A64" s="275"/>
      <c r="B64" s="289" t="s">
        <v>441</v>
      </c>
      <c r="C64" s="290" t="s">
        <v>330</v>
      </c>
      <c r="D64" s="276" t="s">
        <v>442</v>
      </c>
      <c r="E64" s="275" t="s">
        <v>443</v>
      </c>
      <c r="F64" s="291">
        <v>11974.964</v>
      </c>
      <c r="G64" s="291">
        <v>0</v>
      </c>
      <c r="H64" s="291">
        <v>0</v>
      </c>
      <c r="I64" s="291">
        <v>8974.964</v>
      </c>
      <c r="J64" s="291">
        <v>3000</v>
      </c>
      <c r="K64" s="291">
        <v>8077.468</v>
      </c>
      <c r="L64" s="291">
        <v>0</v>
      </c>
      <c r="M64" s="291">
        <v>0</v>
      </c>
      <c r="N64" s="291">
        <v>8077.468</v>
      </c>
      <c r="O64" s="291">
        <v>0</v>
      </c>
      <c r="P64" s="291">
        <v>6700</v>
      </c>
      <c r="Q64" s="291">
        <v>0</v>
      </c>
      <c r="R64" s="291">
        <v>0</v>
      </c>
      <c r="S64" s="291">
        <v>6700</v>
      </c>
      <c r="T64" s="291">
        <v>1377.4679999999998</v>
      </c>
      <c r="U64" s="291">
        <v>0</v>
      </c>
      <c r="V64" s="291">
        <v>0</v>
      </c>
      <c r="W64" s="291">
        <v>1377.4679999999998</v>
      </c>
    </row>
    <row r="65" spans="1:23" s="265" customFormat="1" ht="25.5">
      <c r="A65" s="275">
        <v>3</v>
      </c>
      <c r="B65" s="289" t="s">
        <v>203</v>
      </c>
      <c r="C65" s="290"/>
      <c r="D65" s="276"/>
      <c r="E65" s="275"/>
      <c r="F65" s="291"/>
      <c r="G65" s="291"/>
      <c r="H65" s="291"/>
      <c r="I65" s="291"/>
      <c r="J65" s="291"/>
      <c r="K65" s="291"/>
      <c r="L65" s="291"/>
      <c r="M65" s="291"/>
      <c r="N65" s="291"/>
      <c r="O65" s="291"/>
      <c r="P65" s="291"/>
      <c r="Q65" s="291"/>
      <c r="R65" s="291"/>
      <c r="S65" s="291"/>
      <c r="T65" s="291"/>
      <c r="U65" s="291"/>
      <c r="V65" s="291"/>
      <c r="W65" s="291"/>
    </row>
    <row r="66" spans="1:23" s="265" customFormat="1" ht="38.25">
      <c r="A66" s="275"/>
      <c r="B66" s="289" t="s">
        <v>444</v>
      </c>
      <c r="C66" s="290" t="s">
        <v>332</v>
      </c>
      <c r="D66" s="276" t="s">
        <v>439</v>
      </c>
      <c r="E66" s="275" t="s">
        <v>445</v>
      </c>
      <c r="F66" s="291">
        <v>7934.8</v>
      </c>
      <c r="G66" s="291">
        <v>0</v>
      </c>
      <c r="H66" s="291">
        <v>0</v>
      </c>
      <c r="I66" s="291">
        <v>7934.8</v>
      </c>
      <c r="J66" s="291">
        <v>0</v>
      </c>
      <c r="K66" s="291">
        <v>7617</v>
      </c>
      <c r="L66" s="291">
        <v>0</v>
      </c>
      <c r="M66" s="291">
        <v>0</v>
      </c>
      <c r="N66" s="291">
        <v>7617</v>
      </c>
      <c r="O66" s="291">
        <v>0</v>
      </c>
      <c r="P66" s="291">
        <v>7140</v>
      </c>
      <c r="Q66" s="291">
        <v>0</v>
      </c>
      <c r="R66" s="291">
        <v>0</v>
      </c>
      <c r="S66" s="291">
        <v>7140</v>
      </c>
      <c r="T66" s="291">
        <v>477</v>
      </c>
      <c r="U66" s="291">
        <v>0</v>
      </c>
      <c r="V66" s="291">
        <v>0</v>
      </c>
      <c r="W66" s="291">
        <v>477</v>
      </c>
    </row>
    <row r="67" spans="1:23" s="265" customFormat="1" ht="12.75">
      <c r="A67" s="275">
        <v>4</v>
      </c>
      <c r="B67" s="289" t="s">
        <v>206</v>
      </c>
      <c r="C67" s="290"/>
      <c r="D67" s="276"/>
      <c r="E67" s="275"/>
      <c r="F67" s="291"/>
      <c r="G67" s="291"/>
      <c r="H67" s="291"/>
      <c r="I67" s="291"/>
      <c r="J67" s="291"/>
      <c r="K67" s="291"/>
      <c r="L67" s="291"/>
      <c r="M67" s="291"/>
      <c r="N67" s="291"/>
      <c r="O67" s="291"/>
      <c r="P67" s="291"/>
      <c r="Q67" s="291"/>
      <c r="R67" s="291"/>
      <c r="S67" s="291"/>
      <c r="T67" s="291"/>
      <c r="U67" s="291"/>
      <c r="V67" s="291"/>
      <c r="W67" s="291"/>
    </row>
    <row r="68" spans="1:23" s="265" customFormat="1" ht="76.5">
      <c r="A68" s="275"/>
      <c r="B68" s="289" t="s">
        <v>446</v>
      </c>
      <c r="C68" s="290"/>
      <c r="D68" s="276" t="s">
        <v>439</v>
      </c>
      <c r="E68" s="275" t="s">
        <v>447</v>
      </c>
      <c r="F68" s="291">
        <v>29190.662</v>
      </c>
      <c r="G68" s="291">
        <v>0</v>
      </c>
      <c r="H68" s="291">
        <v>0</v>
      </c>
      <c r="I68" s="291">
        <v>29190.662</v>
      </c>
      <c r="J68" s="291">
        <v>0</v>
      </c>
      <c r="K68" s="291">
        <v>25580.26</v>
      </c>
      <c r="L68" s="291">
        <v>0</v>
      </c>
      <c r="M68" s="291">
        <v>0</v>
      </c>
      <c r="N68" s="291">
        <v>25580.26</v>
      </c>
      <c r="O68" s="291">
        <v>0</v>
      </c>
      <c r="P68" s="291">
        <v>19000</v>
      </c>
      <c r="Q68" s="291">
        <v>0</v>
      </c>
      <c r="R68" s="291">
        <v>0</v>
      </c>
      <c r="S68" s="291">
        <v>19000</v>
      </c>
      <c r="T68" s="291">
        <v>6580.259999999998</v>
      </c>
      <c r="U68" s="291">
        <v>0</v>
      </c>
      <c r="V68" s="291">
        <v>0</v>
      </c>
      <c r="W68" s="291">
        <v>6580.259999999998</v>
      </c>
    </row>
    <row r="69" spans="1:23" s="265" customFormat="1" ht="25.5">
      <c r="A69" s="275">
        <v>5</v>
      </c>
      <c r="B69" s="289" t="s">
        <v>204</v>
      </c>
      <c r="C69" s="290"/>
      <c r="D69" s="276"/>
      <c r="E69" s="275"/>
      <c r="F69" s="291"/>
      <c r="G69" s="291"/>
      <c r="H69" s="291"/>
      <c r="I69" s="291"/>
      <c r="J69" s="291"/>
      <c r="K69" s="291"/>
      <c r="L69" s="291"/>
      <c r="M69" s="291"/>
      <c r="N69" s="291"/>
      <c r="O69" s="291"/>
      <c r="P69" s="291"/>
      <c r="Q69" s="291"/>
      <c r="R69" s="291"/>
      <c r="S69" s="291"/>
      <c r="T69" s="291"/>
      <c r="U69" s="291"/>
      <c r="V69" s="291"/>
      <c r="W69" s="291"/>
    </row>
    <row r="70" spans="1:23" s="265" customFormat="1" ht="38.25">
      <c r="A70" s="275"/>
      <c r="B70" s="289" t="s">
        <v>448</v>
      </c>
      <c r="C70" s="290" t="s">
        <v>330</v>
      </c>
      <c r="D70" s="276" t="s">
        <v>442</v>
      </c>
      <c r="E70" s="275" t="s">
        <v>449</v>
      </c>
      <c r="F70" s="291">
        <v>11992.831</v>
      </c>
      <c r="G70" s="291">
        <v>0</v>
      </c>
      <c r="H70" s="291">
        <v>0</v>
      </c>
      <c r="I70" s="291">
        <v>11992.831</v>
      </c>
      <c r="J70" s="291">
        <v>0</v>
      </c>
      <c r="K70" s="291">
        <v>11562.759</v>
      </c>
      <c r="L70" s="291">
        <v>0</v>
      </c>
      <c r="M70" s="291">
        <v>0</v>
      </c>
      <c r="N70" s="291">
        <v>11562.759</v>
      </c>
      <c r="O70" s="291">
        <v>0</v>
      </c>
      <c r="P70" s="291">
        <v>10790</v>
      </c>
      <c r="Q70" s="291">
        <v>0</v>
      </c>
      <c r="R70" s="291">
        <v>0</v>
      </c>
      <c r="S70" s="291">
        <v>10790</v>
      </c>
      <c r="T70" s="291">
        <v>772.759</v>
      </c>
      <c r="U70" s="291">
        <v>0</v>
      </c>
      <c r="V70" s="291">
        <v>0</v>
      </c>
      <c r="W70" s="291">
        <v>772.759</v>
      </c>
    </row>
    <row r="71" spans="1:23" s="265" customFormat="1" ht="25.5">
      <c r="A71" s="275">
        <v>6</v>
      </c>
      <c r="B71" s="289" t="s">
        <v>208</v>
      </c>
      <c r="C71" s="290"/>
      <c r="D71" s="276"/>
      <c r="E71" s="275"/>
      <c r="F71" s="291"/>
      <c r="G71" s="291"/>
      <c r="H71" s="291"/>
      <c r="I71" s="291"/>
      <c r="J71" s="291"/>
      <c r="K71" s="291"/>
      <c r="L71" s="291"/>
      <c r="M71" s="291"/>
      <c r="N71" s="291"/>
      <c r="O71" s="291"/>
      <c r="P71" s="291"/>
      <c r="Q71" s="291"/>
      <c r="R71" s="291"/>
      <c r="S71" s="291"/>
      <c r="T71" s="291"/>
      <c r="U71" s="291"/>
      <c r="V71" s="291"/>
      <c r="W71" s="291"/>
    </row>
    <row r="72" spans="1:23" s="265" customFormat="1" ht="38.25">
      <c r="A72" s="275"/>
      <c r="B72" s="289" t="s">
        <v>450</v>
      </c>
      <c r="C72" s="290" t="s">
        <v>329</v>
      </c>
      <c r="D72" s="276" t="s">
        <v>356</v>
      </c>
      <c r="E72" s="275" t="s">
        <v>451</v>
      </c>
      <c r="F72" s="291">
        <v>9980.578</v>
      </c>
      <c r="G72" s="291">
        <v>0</v>
      </c>
      <c r="H72" s="291">
        <v>0</v>
      </c>
      <c r="I72" s="291">
        <v>9980.578</v>
      </c>
      <c r="J72" s="291">
        <v>0</v>
      </c>
      <c r="K72" s="291">
        <v>8982.52</v>
      </c>
      <c r="L72" s="291">
        <v>0</v>
      </c>
      <c r="M72" s="291">
        <v>0</v>
      </c>
      <c r="N72" s="291">
        <v>8982.52</v>
      </c>
      <c r="O72" s="291">
        <v>0</v>
      </c>
      <c r="P72" s="291">
        <v>8500</v>
      </c>
      <c r="Q72" s="291">
        <v>0</v>
      </c>
      <c r="R72" s="291">
        <v>0</v>
      </c>
      <c r="S72" s="291">
        <v>8500</v>
      </c>
      <c r="T72" s="291">
        <v>482.52000000000044</v>
      </c>
      <c r="U72" s="291">
        <v>0</v>
      </c>
      <c r="V72" s="291">
        <v>0</v>
      </c>
      <c r="W72" s="291">
        <v>482.52000000000044</v>
      </c>
    </row>
    <row r="73" spans="1:23" s="281" customFormat="1" ht="25.5">
      <c r="A73" s="277" t="s">
        <v>452</v>
      </c>
      <c r="B73" s="278" t="s">
        <v>359</v>
      </c>
      <c r="C73" s="279"/>
      <c r="D73" s="280"/>
      <c r="E73" s="277">
        <v>0</v>
      </c>
      <c r="F73" s="272">
        <v>551980.4949999999</v>
      </c>
      <c r="G73" s="272">
        <v>0</v>
      </c>
      <c r="H73" s="272">
        <v>20116.08</v>
      </c>
      <c r="I73" s="272">
        <v>265601.908</v>
      </c>
      <c r="J73" s="272">
        <v>266262.50699999987</v>
      </c>
      <c r="K73" s="272">
        <v>186153</v>
      </c>
      <c r="L73" s="272">
        <v>0</v>
      </c>
      <c r="M73" s="272">
        <v>0</v>
      </c>
      <c r="N73" s="272">
        <v>186153</v>
      </c>
      <c r="O73" s="272">
        <v>0</v>
      </c>
      <c r="P73" s="272">
        <v>203815.525147</v>
      </c>
      <c r="Q73" s="272">
        <v>0</v>
      </c>
      <c r="R73" s="272">
        <v>0</v>
      </c>
      <c r="S73" s="272">
        <v>203815.525147</v>
      </c>
      <c r="T73" s="272">
        <v>45196.516899999995</v>
      </c>
      <c r="U73" s="272">
        <v>0</v>
      </c>
      <c r="V73" s="272">
        <v>0</v>
      </c>
      <c r="W73" s="272">
        <v>45196.516899999995</v>
      </c>
    </row>
    <row r="74" spans="1:23" s="265" customFormat="1" ht="12.75">
      <c r="A74" s="275">
        <v>1</v>
      </c>
      <c r="B74" s="289" t="s">
        <v>205</v>
      </c>
      <c r="C74" s="290"/>
      <c r="D74" s="276"/>
      <c r="E74" s="275"/>
      <c r="F74" s="291"/>
      <c r="G74" s="291"/>
      <c r="H74" s="291"/>
      <c r="I74" s="291"/>
      <c r="J74" s="291"/>
      <c r="K74" s="291"/>
      <c r="L74" s="291"/>
      <c r="M74" s="291"/>
      <c r="N74" s="291"/>
      <c r="O74" s="291"/>
      <c r="P74" s="291"/>
      <c r="Q74" s="291"/>
      <c r="R74" s="291"/>
      <c r="S74" s="291"/>
      <c r="T74" s="291"/>
      <c r="U74" s="291"/>
      <c r="V74" s="291"/>
      <c r="W74" s="291"/>
    </row>
    <row r="75" spans="1:23" s="265" customFormat="1" ht="102">
      <c r="A75" s="275"/>
      <c r="B75" s="289" t="s">
        <v>453</v>
      </c>
      <c r="C75" s="290" t="s">
        <v>334</v>
      </c>
      <c r="D75" s="276" t="s">
        <v>407</v>
      </c>
      <c r="E75" s="275" t="s">
        <v>454</v>
      </c>
      <c r="F75" s="291">
        <v>413762.50699999987</v>
      </c>
      <c r="G75" s="291">
        <v>0</v>
      </c>
      <c r="H75" s="291">
        <v>0</v>
      </c>
      <c r="I75" s="291">
        <v>147500</v>
      </c>
      <c r="J75" s="291">
        <v>266262.50699999987</v>
      </c>
      <c r="K75" s="291">
        <v>125000</v>
      </c>
      <c r="L75" s="291">
        <v>0</v>
      </c>
      <c r="M75" s="291">
        <v>0</v>
      </c>
      <c r="N75" s="291">
        <v>125000</v>
      </c>
      <c r="O75" s="291">
        <v>0</v>
      </c>
      <c r="P75" s="291">
        <v>137195.504147</v>
      </c>
      <c r="Q75" s="291">
        <v>0</v>
      </c>
      <c r="R75" s="291">
        <v>0</v>
      </c>
      <c r="S75" s="291">
        <v>137195.504147</v>
      </c>
      <c r="T75" s="291">
        <v>5524.820899999999</v>
      </c>
      <c r="U75" s="291">
        <v>0</v>
      </c>
      <c r="V75" s="291">
        <v>0</v>
      </c>
      <c r="W75" s="291">
        <v>5524.820899999999</v>
      </c>
    </row>
    <row r="76" spans="1:23" s="265" customFormat="1" ht="25.5">
      <c r="A76" s="275">
        <v>2</v>
      </c>
      <c r="B76" s="289" t="s">
        <v>210</v>
      </c>
      <c r="C76" s="290"/>
      <c r="D76" s="276"/>
      <c r="E76" s="275"/>
      <c r="F76" s="291"/>
      <c r="G76" s="291"/>
      <c r="H76" s="291"/>
      <c r="I76" s="291"/>
      <c r="J76" s="291"/>
      <c r="K76" s="291"/>
      <c r="L76" s="291"/>
      <c r="M76" s="291"/>
      <c r="N76" s="291"/>
      <c r="O76" s="291"/>
      <c r="P76" s="291"/>
      <c r="Q76" s="291"/>
      <c r="R76" s="291"/>
      <c r="S76" s="291"/>
      <c r="T76" s="291"/>
      <c r="U76" s="291"/>
      <c r="V76" s="291"/>
      <c r="W76" s="291"/>
    </row>
    <row r="77" spans="1:23" s="265" customFormat="1" ht="25.5">
      <c r="A77" s="275"/>
      <c r="B77" s="289" t="s">
        <v>455</v>
      </c>
      <c r="C77" s="290" t="s">
        <v>328</v>
      </c>
      <c r="D77" s="276" t="s">
        <v>386</v>
      </c>
      <c r="E77" s="275" t="s">
        <v>456</v>
      </c>
      <c r="F77" s="291">
        <v>7999.574</v>
      </c>
      <c r="G77" s="291">
        <v>0</v>
      </c>
      <c r="H77" s="291">
        <v>0</v>
      </c>
      <c r="I77" s="291">
        <v>7999.574</v>
      </c>
      <c r="J77" s="291">
        <v>0</v>
      </c>
      <c r="K77" s="291">
        <v>5900</v>
      </c>
      <c r="L77" s="291">
        <v>0</v>
      </c>
      <c r="M77" s="291">
        <v>0</v>
      </c>
      <c r="N77" s="291">
        <v>5900</v>
      </c>
      <c r="O77" s="291">
        <v>0</v>
      </c>
      <c r="P77" s="291">
        <v>5895.514</v>
      </c>
      <c r="Q77" s="291">
        <v>0</v>
      </c>
      <c r="R77" s="291">
        <v>0</v>
      </c>
      <c r="S77" s="291">
        <v>5895.514</v>
      </c>
      <c r="T77" s="291">
        <v>1304.103</v>
      </c>
      <c r="U77" s="291">
        <v>0</v>
      </c>
      <c r="V77" s="291">
        <v>0</v>
      </c>
      <c r="W77" s="291">
        <v>1304.103</v>
      </c>
    </row>
    <row r="78" spans="1:23" s="265" customFormat="1" ht="25.5">
      <c r="A78" s="275">
        <v>3</v>
      </c>
      <c r="B78" s="289" t="s">
        <v>207</v>
      </c>
      <c r="C78" s="290"/>
      <c r="D78" s="276"/>
      <c r="E78" s="275"/>
      <c r="F78" s="291"/>
      <c r="G78" s="291"/>
      <c r="H78" s="291"/>
      <c r="I78" s="291"/>
      <c r="J78" s="291"/>
      <c r="K78" s="291"/>
      <c r="L78" s="291"/>
      <c r="M78" s="291"/>
      <c r="N78" s="291"/>
      <c r="O78" s="291"/>
      <c r="P78" s="291"/>
      <c r="Q78" s="291"/>
      <c r="R78" s="291"/>
      <c r="S78" s="291"/>
      <c r="T78" s="291"/>
      <c r="U78" s="291"/>
      <c r="V78" s="291"/>
      <c r="W78" s="291"/>
    </row>
    <row r="79" spans="1:23" s="265" customFormat="1" ht="25.5">
      <c r="A79" s="275"/>
      <c r="B79" s="289" t="s">
        <v>457</v>
      </c>
      <c r="C79" s="290" t="s">
        <v>328</v>
      </c>
      <c r="D79" s="276" t="s">
        <v>369</v>
      </c>
      <c r="E79" s="275" t="s">
        <v>458</v>
      </c>
      <c r="F79" s="291">
        <v>41410</v>
      </c>
      <c r="G79" s="291">
        <v>0</v>
      </c>
      <c r="H79" s="291">
        <v>16250</v>
      </c>
      <c r="I79" s="291">
        <v>25160</v>
      </c>
      <c r="J79" s="291">
        <v>0</v>
      </c>
      <c r="K79" s="291">
        <v>16150</v>
      </c>
      <c r="L79" s="291">
        <v>0</v>
      </c>
      <c r="M79" s="291">
        <v>0</v>
      </c>
      <c r="N79" s="291">
        <v>16150</v>
      </c>
      <c r="O79" s="291">
        <v>0</v>
      </c>
      <c r="P79" s="291">
        <v>16125.997</v>
      </c>
      <c r="Q79" s="291">
        <v>0</v>
      </c>
      <c r="R79" s="291">
        <v>0</v>
      </c>
      <c r="S79" s="291">
        <v>16125.997</v>
      </c>
      <c r="T79" s="291">
        <v>6518.003000000001</v>
      </c>
      <c r="U79" s="291">
        <v>0</v>
      </c>
      <c r="V79" s="291">
        <v>0</v>
      </c>
      <c r="W79" s="291">
        <v>6518.003000000001</v>
      </c>
    </row>
    <row r="80" spans="1:23" s="265" customFormat="1" ht="12.75">
      <c r="A80" s="275">
        <v>4</v>
      </c>
      <c r="B80" s="289" t="s">
        <v>209</v>
      </c>
      <c r="C80" s="290"/>
      <c r="D80" s="276"/>
      <c r="E80" s="275"/>
      <c r="F80" s="291"/>
      <c r="G80" s="291"/>
      <c r="H80" s="291"/>
      <c r="I80" s="291"/>
      <c r="J80" s="291"/>
      <c r="K80" s="291"/>
      <c r="L80" s="291"/>
      <c r="M80" s="291"/>
      <c r="N80" s="291"/>
      <c r="O80" s="291"/>
      <c r="P80" s="291"/>
      <c r="Q80" s="291"/>
      <c r="R80" s="291"/>
      <c r="S80" s="291"/>
      <c r="T80" s="291"/>
      <c r="U80" s="291"/>
      <c r="V80" s="291"/>
      <c r="W80" s="291"/>
    </row>
    <row r="81" spans="1:23" s="265" customFormat="1" ht="25.5">
      <c r="A81" s="275"/>
      <c r="B81" s="289" t="s">
        <v>459</v>
      </c>
      <c r="C81" s="290" t="s">
        <v>385</v>
      </c>
      <c r="D81" s="276" t="s">
        <v>369</v>
      </c>
      <c r="E81" s="275" t="s">
        <v>460</v>
      </c>
      <c r="F81" s="291">
        <v>44942.334</v>
      </c>
      <c r="G81" s="291">
        <v>0</v>
      </c>
      <c r="H81" s="291">
        <v>0</v>
      </c>
      <c r="I81" s="291">
        <v>44942.334</v>
      </c>
      <c r="J81" s="291">
        <v>0</v>
      </c>
      <c r="K81" s="291">
        <v>35000</v>
      </c>
      <c r="L81" s="291">
        <v>0</v>
      </c>
      <c r="M81" s="291">
        <v>0</v>
      </c>
      <c r="N81" s="291">
        <v>35000</v>
      </c>
      <c r="O81" s="291">
        <v>0</v>
      </c>
      <c r="P81" s="291">
        <v>35000</v>
      </c>
      <c r="Q81" s="291">
        <v>0</v>
      </c>
      <c r="R81" s="291">
        <v>0</v>
      </c>
      <c r="S81" s="291">
        <v>35000</v>
      </c>
      <c r="T81" s="291">
        <v>5448.0999999999985</v>
      </c>
      <c r="U81" s="291">
        <v>0</v>
      </c>
      <c r="V81" s="291">
        <v>0</v>
      </c>
      <c r="W81" s="291">
        <v>5448.0999999999985</v>
      </c>
    </row>
    <row r="82" spans="1:23" s="265" customFormat="1" ht="25.5">
      <c r="A82" s="275">
        <v>5</v>
      </c>
      <c r="B82" s="289" t="s">
        <v>195</v>
      </c>
      <c r="C82" s="290"/>
      <c r="D82" s="276"/>
      <c r="E82" s="275"/>
      <c r="F82" s="291"/>
      <c r="G82" s="291"/>
      <c r="H82" s="291"/>
      <c r="I82" s="291"/>
      <c r="J82" s="291"/>
      <c r="K82" s="291"/>
      <c r="L82" s="291"/>
      <c r="M82" s="291"/>
      <c r="N82" s="291"/>
      <c r="O82" s="291"/>
      <c r="P82" s="291"/>
      <c r="Q82" s="291"/>
      <c r="R82" s="291"/>
      <c r="S82" s="291"/>
      <c r="T82" s="291"/>
      <c r="U82" s="291"/>
      <c r="V82" s="291"/>
      <c r="W82" s="291"/>
    </row>
    <row r="83" spans="1:23" s="265" customFormat="1" ht="25.5">
      <c r="A83" s="275"/>
      <c r="B83" s="289" t="s">
        <v>461</v>
      </c>
      <c r="C83" s="290" t="s">
        <v>385</v>
      </c>
      <c r="D83" s="276" t="s">
        <v>386</v>
      </c>
      <c r="E83" s="275" t="s">
        <v>462</v>
      </c>
      <c r="F83" s="291">
        <v>43866.08</v>
      </c>
      <c r="G83" s="291">
        <v>0</v>
      </c>
      <c r="H83" s="291">
        <v>3866.0800000000017</v>
      </c>
      <c r="I83" s="291">
        <v>40000</v>
      </c>
      <c r="J83" s="291">
        <v>0</v>
      </c>
      <c r="K83" s="291">
        <v>4103</v>
      </c>
      <c r="L83" s="291">
        <v>0</v>
      </c>
      <c r="M83" s="291">
        <v>0</v>
      </c>
      <c r="N83" s="291">
        <v>4103</v>
      </c>
      <c r="O83" s="291">
        <v>0</v>
      </c>
      <c r="P83" s="291">
        <v>9598.51</v>
      </c>
      <c r="Q83" s="291">
        <v>0</v>
      </c>
      <c r="R83" s="291">
        <v>0</v>
      </c>
      <c r="S83" s="291">
        <v>9598.51</v>
      </c>
      <c r="T83" s="291">
        <v>26401.489999999998</v>
      </c>
      <c r="U83" s="291">
        <v>0</v>
      </c>
      <c r="V83" s="291">
        <v>0</v>
      </c>
      <c r="W83" s="291">
        <v>26401.489999999998</v>
      </c>
    </row>
    <row r="84" spans="1:23" s="281" customFormat="1" ht="25.5">
      <c r="A84" s="277" t="s">
        <v>452</v>
      </c>
      <c r="B84" s="278" t="s">
        <v>392</v>
      </c>
      <c r="C84" s="279"/>
      <c r="D84" s="280"/>
      <c r="E84" s="277"/>
      <c r="F84" s="272"/>
      <c r="G84" s="272"/>
      <c r="H84" s="272"/>
      <c r="I84" s="272"/>
      <c r="J84" s="272"/>
      <c r="K84" s="272"/>
      <c r="L84" s="272"/>
      <c r="M84" s="272"/>
      <c r="N84" s="272"/>
      <c r="O84" s="272"/>
      <c r="P84" s="272"/>
      <c r="Q84" s="272"/>
      <c r="R84" s="272"/>
      <c r="S84" s="272"/>
      <c r="T84" s="272"/>
      <c r="U84" s="272"/>
      <c r="V84" s="272"/>
      <c r="W84" s="272"/>
    </row>
    <row r="85" spans="1:26" s="287" customFormat="1" ht="25.5">
      <c r="A85" s="282" t="s">
        <v>66</v>
      </c>
      <c r="B85" s="283" t="s">
        <v>463</v>
      </c>
      <c r="C85" s="284"/>
      <c r="D85" s="285"/>
      <c r="E85" s="282">
        <v>0</v>
      </c>
      <c r="F85" s="286">
        <v>129634.69</v>
      </c>
      <c r="G85" s="286">
        <v>0</v>
      </c>
      <c r="H85" s="286">
        <v>31500</v>
      </c>
      <c r="I85" s="286">
        <v>98134.69</v>
      </c>
      <c r="J85" s="286">
        <v>0</v>
      </c>
      <c r="K85" s="286">
        <v>56810.97289999999</v>
      </c>
      <c r="L85" s="286">
        <v>0</v>
      </c>
      <c r="M85" s="286">
        <v>15420</v>
      </c>
      <c r="N85" s="286">
        <v>41390.97289999999</v>
      </c>
      <c r="O85" s="286">
        <v>0</v>
      </c>
      <c r="P85" s="286">
        <v>66226.69889999999</v>
      </c>
      <c r="Q85" s="286">
        <v>0</v>
      </c>
      <c r="R85" s="286">
        <v>15420</v>
      </c>
      <c r="S85" s="286">
        <v>50806.698899999996</v>
      </c>
      <c r="T85" s="286">
        <v>39664.274000000005</v>
      </c>
      <c r="U85" s="286">
        <v>0</v>
      </c>
      <c r="V85" s="286">
        <v>12930</v>
      </c>
      <c r="W85" s="286">
        <v>26734.274</v>
      </c>
      <c r="Y85" s="288">
        <v>26734.274</v>
      </c>
      <c r="Z85" s="288">
        <v>0</v>
      </c>
    </row>
    <row r="86" spans="1:23" s="281" customFormat="1" ht="38.25">
      <c r="A86" s="277" t="s">
        <v>464</v>
      </c>
      <c r="B86" s="278" t="s">
        <v>354</v>
      </c>
      <c r="C86" s="279"/>
      <c r="D86" s="280"/>
      <c r="E86" s="277"/>
      <c r="F86" s="272">
        <v>23727</v>
      </c>
      <c r="G86" s="272">
        <v>0</v>
      </c>
      <c r="H86" s="272">
        <v>0</v>
      </c>
      <c r="I86" s="272">
        <v>23727</v>
      </c>
      <c r="J86" s="272">
        <v>0</v>
      </c>
      <c r="K86" s="272">
        <v>21354.3</v>
      </c>
      <c r="L86" s="272">
        <v>0</v>
      </c>
      <c r="M86" s="272">
        <v>0</v>
      </c>
      <c r="N86" s="272">
        <v>21354.3</v>
      </c>
      <c r="O86" s="272">
        <v>0</v>
      </c>
      <c r="P86" s="272">
        <v>20770.025999999998</v>
      </c>
      <c r="Q86" s="272">
        <v>0</v>
      </c>
      <c r="R86" s="272">
        <v>0</v>
      </c>
      <c r="S86" s="272">
        <v>20770.025999999998</v>
      </c>
      <c r="T86" s="272">
        <v>584.2740000000013</v>
      </c>
      <c r="U86" s="272">
        <v>0</v>
      </c>
      <c r="V86" s="272">
        <v>0</v>
      </c>
      <c r="W86" s="272">
        <v>584.2740000000013</v>
      </c>
    </row>
    <row r="87" spans="1:23" s="265" customFormat="1" ht="12.75">
      <c r="A87" s="275">
        <v>1</v>
      </c>
      <c r="B87" s="289" t="s">
        <v>213</v>
      </c>
      <c r="C87" s="290"/>
      <c r="D87" s="276"/>
      <c r="E87" s="275"/>
      <c r="F87" s="291"/>
      <c r="G87" s="291"/>
      <c r="H87" s="291"/>
      <c r="I87" s="291"/>
      <c r="J87" s="291"/>
      <c r="K87" s="291"/>
      <c r="L87" s="291"/>
      <c r="M87" s="291"/>
      <c r="N87" s="291"/>
      <c r="O87" s="291"/>
      <c r="P87" s="291"/>
      <c r="Q87" s="291"/>
      <c r="R87" s="291"/>
      <c r="S87" s="291"/>
      <c r="T87" s="291"/>
      <c r="U87" s="291"/>
      <c r="V87" s="291"/>
      <c r="W87" s="291"/>
    </row>
    <row r="88" spans="1:23" s="265" customFormat="1" ht="51">
      <c r="A88" s="275"/>
      <c r="B88" s="289" t="s">
        <v>465</v>
      </c>
      <c r="C88" s="290" t="s">
        <v>466</v>
      </c>
      <c r="D88" s="276" t="s">
        <v>442</v>
      </c>
      <c r="E88" s="275" t="s">
        <v>467</v>
      </c>
      <c r="F88" s="291">
        <v>23727</v>
      </c>
      <c r="G88" s="291">
        <v>0</v>
      </c>
      <c r="H88" s="291">
        <v>0</v>
      </c>
      <c r="I88" s="291">
        <v>23727</v>
      </c>
      <c r="J88" s="291">
        <v>0</v>
      </c>
      <c r="K88" s="291">
        <v>21354.3</v>
      </c>
      <c r="L88" s="291">
        <v>0</v>
      </c>
      <c r="M88" s="291">
        <v>0</v>
      </c>
      <c r="N88" s="291">
        <v>21354.3</v>
      </c>
      <c r="O88" s="291">
        <v>0</v>
      </c>
      <c r="P88" s="291">
        <v>20770.025999999998</v>
      </c>
      <c r="Q88" s="291">
        <v>0</v>
      </c>
      <c r="R88" s="291">
        <v>0</v>
      </c>
      <c r="S88" s="291">
        <v>20770.025999999998</v>
      </c>
      <c r="T88" s="291">
        <v>584.2740000000013</v>
      </c>
      <c r="U88" s="291">
        <v>0</v>
      </c>
      <c r="V88" s="291">
        <v>0</v>
      </c>
      <c r="W88" s="291">
        <v>584.2740000000013</v>
      </c>
    </row>
    <row r="89" spans="1:23" s="281" customFormat="1" ht="25.5">
      <c r="A89" s="277" t="s">
        <v>468</v>
      </c>
      <c r="B89" s="278" t="s">
        <v>400</v>
      </c>
      <c r="C89" s="279"/>
      <c r="D89" s="280"/>
      <c r="E89" s="277">
        <v>0</v>
      </c>
      <c r="F89" s="272">
        <v>105907.69</v>
      </c>
      <c r="G89" s="272">
        <v>0</v>
      </c>
      <c r="H89" s="272">
        <v>31500</v>
      </c>
      <c r="I89" s="272">
        <v>74407.69</v>
      </c>
      <c r="J89" s="272">
        <v>0</v>
      </c>
      <c r="K89" s="272">
        <v>35456.6729</v>
      </c>
      <c r="L89" s="272">
        <v>0</v>
      </c>
      <c r="M89" s="272">
        <v>15420</v>
      </c>
      <c r="N89" s="272">
        <v>20036.672899999998</v>
      </c>
      <c r="O89" s="272">
        <v>0</v>
      </c>
      <c r="P89" s="272">
        <v>45456.6729</v>
      </c>
      <c r="Q89" s="272">
        <v>0</v>
      </c>
      <c r="R89" s="272">
        <v>15420</v>
      </c>
      <c r="S89" s="272">
        <v>30036.672899999998</v>
      </c>
      <c r="T89" s="272">
        <v>39080</v>
      </c>
      <c r="U89" s="272">
        <v>0</v>
      </c>
      <c r="V89" s="272">
        <v>12930</v>
      </c>
      <c r="W89" s="272">
        <v>26150</v>
      </c>
    </row>
    <row r="90" spans="1:23" s="265" customFormat="1" ht="25.5">
      <c r="A90" s="275">
        <v>1</v>
      </c>
      <c r="B90" s="289" t="s">
        <v>195</v>
      </c>
      <c r="C90" s="290"/>
      <c r="D90" s="276"/>
      <c r="E90" s="275"/>
      <c r="F90" s="291"/>
      <c r="G90" s="291"/>
      <c r="H90" s="291"/>
      <c r="I90" s="291"/>
      <c r="J90" s="291"/>
      <c r="K90" s="291"/>
      <c r="L90" s="291"/>
      <c r="M90" s="291"/>
      <c r="N90" s="291"/>
      <c r="O90" s="291"/>
      <c r="P90" s="291"/>
      <c r="Q90" s="291"/>
      <c r="R90" s="291"/>
      <c r="S90" s="291"/>
      <c r="T90" s="291"/>
      <c r="U90" s="291"/>
      <c r="V90" s="291"/>
      <c r="W90" s="291"/>
    </row>
    <row r="91" spans="1:23" s="265" customFormat="1" ht="51">
      <c r="A91" s="275"/>
      <c r="B91" s="289" t="s">
        <v>469</v>
      </c>
      <c r="C91" s="290" t="s">
        <v>466</v>
      </c>
      <c r="D91" s="276" t="s">
        <v>470</v>
      </c>
      <c r="E91" s="275" t="s">
        <v>471</v>
      </c>
      <c r="F91" s="291">
        <v>12907.69</v>
      </c>
      <c r="G91" s="291">
        <v>0</v>
      </c>
      <c r="H91" s="291">
        <v>0</v>
      </c>
      <c r="I91" s="291">
        <v>12907.69</v>
      </c>
      <c r="J91" s="291">
        <v>0</v>
      </c>
      <c r="K91" s="291">
        <v>11036.6729</v>
      </c>
      <c r="L91" s="291">
        <v>0</v>
      </c>
      <c r="M91" s="291">
        <v>0</v>
      </c>
      <c r="N91" s="291">
        <v>11036.6729</v>
      </c>
      <c r="O91" s="291">
        <v>0</v>
      </c>
      <c r="P91" s="291">
        <v>11036.6729</v>
      </c>
      <c r="Q91" s="291">
        <v>0</v>
      </c>
      <c r="R91" s="291">
        <v>0</v>
      </c>
      <c r="S91" s="291">
        <v>11036.6729</v>
      </c>
      <c r="T91" s="291">
        <v>300</v>
      </c>
      <c r="U91" s="291">
        <v>0</v>
      </c>
      <c r="V91" s="291">
        <v>0</v>
      </c>
      <c r="W91" s="291">
        <v>300</v>
      </c>
    </row>
    <row r="92" spans="1:23" s="265" customFormat="1" ht="12.75">
      <c r="A92" s="275">
        <v>2</v>
      </c>
      <c r="B92" s="289" t="s">
        <v>212</v>
      </c>
      <c r="C92" s="290"/>
      <c r="D92" s="276"/>
      <c r="E92" s="275"/>
      <c r="F92" s="291"/>
      <c r="G92" s="291"/>
      <c r="H92" s="291"/>
      <c r="I92" s="291"/>
      <c r="J92" s="291"/>
      <c r="K92" s="291"/>
      <c r="L92" s="291"/>
      <c r="M92" s="291"/>
      <c r="N92" s="291"/>
      <c r="O92" s="291"/>
      <c r="P92" s="291"/>
      <c r="Q92" s="291"/>
      <c r="R92" s="291"/>
      <c r="S92" s="291"/>
      <c r="T92" s="291"/>
      <c r="U92" s="291"/>
      <c r="V92" s="291"/>
      <c r="W92" s="291"/>
    </row>
    <row r="93" spans="1:26" s="265" customFormat="1" ht="63.75">
      <c r="A93" s="275"/>
      <c r="B93" s="289" t="s">
        <v>472</v>
      </c>
      <c r="C93" s="290" t="s">
        <v>466</v>
      </c>
      <c r="D93" s="276" t="s">
        <v>369</v>
      </c>
      <c r="E93" s="275" t="s">
        <v>473</v>
      </c>
      <c r="F93" s="291">
        <v>48000</v>
      </c>
      <c r="G93" s="291">
        <v>0</v>
      </c>
      <c r="H93" s="291">
        <v>31500</v>
      </c>
      <c r="I93" s="291">
        <v>16500</v>
      </c>
      <c r="J93" s="291">
        <v>0</v>
      </c>
      <c r="K93" s="291">
        <v>24420</v>
      </c>
      <c r="L93" s="291">
        <v>0</v>
      </c>
      <c r="M93" s="291">
        <v>15420</v>
      </c>
      <c r="N93" s="291">
        <v>9000</v>
      </c>
      <c r="O93" s="291">
        <v>0</v>
      </c>
      <c r="P93" s="291">
        <v>24420</v>
      </c>
      <c r="Q93" s="291">
        <v>0</v>
      </c>
      <c r="R93" s="291">
        <v>15420</v>
      </c>
      <c r="S93" s="291">
        <v>9000</v>
      </c>
      <c r="T93" s="291">
        <v>18780</v>
      </c>
      <c r="U93" s="291">
        <v>0</v>
      </c>
      <c r="V93" s="291">
        <v>12930</v>
      </c>
      <c r="W93" s="291">
        <v>5850</v>
      </c>
      <c r="Z93" s="273"/>
    </row>
    <row r="94" spans="1:23" s="265" customFormat="1" ht="12.75">
      <c r="A94" s="275">
        <v>2</v>
      </c>
      <c r="B94" s="289" t="s">
        <v>214</v>
      </c>
      <c r="C94" s="290"/>
      <c r="D94" s="276"/>
      <c r="E94" s="275"/>
      <c r="F94" s="291"/>
      <c r="G94" s="291"/>
      <c r="H94" s="291"/>
      <c r="I94" s="291"/>
      <c r="J94" s="291"/>
      <c r="K94" s="291"/>
      <c r="L94" s="291"/>
      <c r="M94" s="291"/>
      <c r="N94" s="291"/>
      <c r="O94" s="291"/>
      <c r="P94" s="291"/>
      <c r="Q94" s="291"/>
      <c r="R94" s="291"/>
      <c r="S94" s="291"/>
      <c r="T94" s="291"/>
      <c r="U94" s="291"/>
      <c r="V94" s="291"/>
      <c r="W94" s="291"/>
    </row>
    <row r="95" spans="1:23" s="265" customFormat="1" ht="25.5">
      <c r="A95" s="275"/>
      <c r="B95" s="289" t="s">
        <v>474</v>
      </c>
      <c r="C95" s="290" t="s">
        <v>466</v>
      </c>
      <c r="D95" s="276" t="s">
        <v>386</v>
      </c>
      <c r="E95" s="275"/>
      <c r="F95" s="291">
        <v>45000</v>
      </c>
      <c r="G95" s="291">
        <v>0</v>
      </c>
      <c r="H95" s="291">
        <v>0</v>
      </c>
      <c r="I95" s="291">
        <v>45000</v>
      </c>
      <c r="J95" s="291">
        <v>0</v>
      </c>
      <c r="K95" s="291">
        <v>0</v>
      </c>
      <c r="L95" s="291">
        <v>0</v>
      </c>
      <c r="M95" s="291">
        <v>0</v>
      </c>
      <c r="N95" s="291">
        <v>0</v>
      </c>
      <c r="O95" s="291">
        <v>0</v>
      </c>
      <c r="P95" s="291">
        <v>10000</v>
      </c>
      <c r="Q95" s="291">
        <v>0</v>
      </c>
      <c r="R95" s="291">
        <v>0</v>
      </c>
      <c r="S95" s="291">
        <v>10000</v>
      </c>
      <c r="T95" s="291">
        <v>20000</v>
      </c>
      <c r="U95" s="291">
        <v>0</v>
      </c>
      <c r="V95" s="291">
        <v>0</v>
      </c>
      <c r="W95" s="291">
        <v>20000</v>
      </c>
    </row>
    <row r="96" spans="1:23" s="281" customFormat="1" ht="25.5">
      <c r="A96" s="277" t="s">
        <v>475</v>
      </c>
      <c r="B96" s="278" t="s">
        <v>392</v>
      </c>
      <c r="C96" s="279"/>
      <c r="D96" s="280"/>
      <c r="E96" s="277"/>
      <c r="F96" s="272"/>
      <c r="G96" s="272"/>
      <c r="H96" s="272"/>
      <c r="I96" s="272"/>
      <c r="J96" s="272"/>
      <c r="K96" s="272"/>
      <c r="L96" s="272"/>
      <c r="M96" s="272"/>
      <c r="N96" s="272"/>
      <c r="O96" s="272"/>
      <c r="P96" s="272"/>
      <c r="Q96" s="272"/>
      <c r="R96" s="272"/>
      <c r="S96" s="272"/>
      <c r="T96" s="272"/>
      <c r="U96" s="272"/>
      <c r="V96" s="272"/>
      <c r="W96" s="272"/>
    </row>
    <row r="97" spans="1:26" s="287" customFormat="1" ht="12.75">
      <c r="A97" s="282" t="s">
        <v>69</v>
      </c>
      <c r="B97" s="283" t="s">
        <v>476</v>
      </c>
      <c r="C97" s="284"/>
      <c r="D97" s="285"/>
      <c r="E97" s="282">
        <v>0</v>
      </c>
      <c r="F97" s="286">
        <v>605111.493</v>
      </c>
      <c r="G97" s="286">
        <v>0</v>
      </c>
      <c r="H97" s="286">
        <v>0</v>
      </c>
      <c r="I97" s="286">
        <v>492536.086</v>
      </c>
      <c r="J97" s="286">
        <v>112575.407</v>
      </c>
      <c r="K97" s="286">
        <v>208290.633</v>
      </c>
      <c r="L97" s="286">
        <v>0</v>
      </c>
      <c r="M97" s="286">
        <v>0</v>
      </c>
      <c r="N97" s="286">
        <v>103290.633</v>
      </c>
      <c r="O97" s="286">
        <v>105000</v>
      </c>
      <c r="P97" s="286">
        <v>202039.657</v>
      </c>
      <c r="Q97" s="286">
        <v>0</v>
      </c>
      <c r="R97" s="286">
        <v>0</v>
      </c>
      <c r="S97" s="286">
        <v>202039.657</v>
      </c>
      <c r="T97" s="286">
        <v>112709.924381</v>
      </c>
      <c r="U97" s="286">
        <v>0</v>
      </c>
      <c r="V97" s="286">
        <v>18000</v>
      </c>
      <c r="W97" s="286">
        <v>94709.924381</v>
      </c>
      <c r="Y97" s="288">
        <v>94709.92438099999</v>
      </c>
      <c r="Z97" s="288">
        <v>0</v>
      </c>
    </row>
    <row r="98" spans="1:25" s="281" customFormat="1" ht="38.25">
      <c r="A98" s="277" t="s">
        <v>477</v>
      </c>
      <c r="B98" s="278" t="s">
        <v>354</v>
      </c>
      <c r="C98" s="279"/>
      <c r="D98" s="280"/>
      <c r="E98" s="277">
        <v>0</v>
      </c>
      <c r="F98" s="272">
        <v>30517.41</v>
      </c>
      <c r="G98" s="272">
        <v>0</v>
      </c>
      <c r="H98" s="272">
        <v>0</v>
      </c>
      <c r="I98" s="272">
        <v>30517.41</v>
      </c>
      <c r="J98" s="272">
        <v>0</v>
      </c>
      <c r="K98" s="272">
        <v>28290.633</v>
      </c>
      <c r="L98" s="272">
        <v>0</v>
      </c>
      <c r="M98" s="272">
        <v>0</v>
      </c>
      <c r="N98" s="272">
        <v>28290.633</v>
      </c>
      <c r="O98" s="272">
        <v>0</v>
      </c>
      <c r="P98" s="272">
        <v>25392.246</v>
      </c>
      <c r="Q98" s="272">
        <v>0</v>
      </c>
      <c r="R98" s="272">
        <v>0</v>
      </c>
      <c r="S98" s="272">
        <v>25392.246</v>
      </c>
      <c r="T98" s="272">
        <v>2898.3870000000006</v>
      </c>
      <c r="U98" s="272">
        <v>0</v>
      </c>
      <c r="V98" s="272">
        <v>0</v>
      </c>
      <c r="W98" s="272">
        <v>2898.3870000000006</v>
      </c>
      <c r="Y98" s="288"/>
    </row>
    <row r="99" spans="1:23" s="265" customFormat="1" ht="12.75">
      <c r="A99" s="275">
        <v>1</v>
      </c>
      <c r="B99" s="289" t="s">
        <v>478</v>
      </c>
      <c r="C99" s="290"/>
      <c r="D99" s="276"/>
      <c r="E99" s="275"/>
      <c r="F99" s="291"/>
      <c r="G99" s="291"/>
      <c r="H99" s="291"/>
      <c r="I99" s="291"/>
      <c r="J99" s="291"/>
      <c r="K99" s="291"/>
      <c r="L99" s="291"/>
      <c r="M99" s="291"/>
      <c r="N99" s="291"/>
      <c r="O99" s="291"/>
      <c r="P99" s="291"/>
      <c r="Q99" s="291"/>
      <c r="R99" s="291"/>
      <c r="S99" s="291"/>
      <c r="T99" s="291"/>
      <c r="U99" s="291"/>
      <c r="V99" s="291"/>
      <c r="W99" s="291"/>
    </row>
    <row r="100" spans="1:23" s="265" customFormat="1" ht="25.5">
      <c r="A100" s="275"/>
      <c r="B100" s="289" t="s">
        <v>479</v>
      </c>
      <c r="C100" s="290" t="s">
        <v>326</v>
      </c>
      <c r="D100" s="276" t="s">
        <v>442</v>
      </c>
      <c r="E100" s="275" t="s">
        <v>480</v>
      </c>
      <c r="F100" s="291">
        <v>10613.021</v>
      </c>
      <c r="G100" s="291">
        <v>0</v>
      </c>
      <c r="H100" s="291">
        <v>0</v>
      </c>
      <c r="I100" s="291">
        <v>10613.021</v>
      </c>
      <c r="J100" s="291">
        <v>0</v>
      </c>
      <c r="K100" s="291">
        <v>10377</v>
      </c>
      <c r="L100" s="291">
        <v>0</v>
      </c>
      <c r="M100" s="291">
        <v>0</v>
      </c>
      <c r="N100" s="291">
        <v>10377</v>
      </c>
      <c r="O100" s="291">
        <v>0</v>
      </c>
      <c r="P100" s="291">
        <v>9551.563</v>
      </c>
      <c r="Q100" s="291">
        <v>0</v>
      </c>
      <c r="R100" s="291">
        <v>0</v>
      </c>
      <c r="S100" s="291">
        <v>9551.563</v>
      </c>
      <c r="T100" s="291">
        <v>825.4369999999999</v>
      </c>
      <c r="U100" s="291">
        <v>0</v>
      </c>
      <c r="V100" s="291">
        <v>0</v>
      </c>
      <c r="W100" s="291">
        <v>825.4369999999999</v>
      </c>
    </row>
    <row r="101" spans="1:23" s="265" customFormat="1" ht="12.75">
      <c r="A101" s="275">
        <v>2</v>
      </c>
      <c r="B101" s="289" t="s">
        <v>481</v>
      </c>
      <c r="C101" s="290"/>
      <c r="D101" s="276"/>
      <c r="E101" s="275"/>
      <c r="F101" s="291"/>
      <c r="G101" s="291"/>
      <c r="H101" s="291"/>
      <c r="I101" s="291"/>
      <c r="J101" s="291"/>
      <c r="K101" s="291"/>
      <c r="L101" s="291"/>
      <c r="M101" s="291"/>
      <c r="N101" s="291"/>
      <c r="O101" s="291"/>
      <c r="P101" s="291"/>
      <c r="Q101" s="291"/>
      <c r="R101" s="291"/>
      <c r="S101" s="291"/>
      <c r="T101" s="291"/>
      <c r="U101" s="291"/>
      <c r="V101" s="291"/>
      <c r="W101" s="291"/>
    </row>
    <row r="102" spans="1:23" s="265" customFormat="1" ht="51">
      <c r="A102" s="275"/>
      <c r="B102" s="289" t="s">
        <v>482</v>
      </c>
      <c r="C102" s="290" t="s">
        <v>333</v>
      </c>
      <c r="D102" s="276" t="s">
        <v>442</v>
      </c>
      <c r="E102" s="275" t="s">
        <v>483</v>
      </c>
      <c r="F102" s="291">
        <v>19904.389</v>
      </c>
      <c r="G102" s="291">
        <v>0</v>
      </c>
      <c r="H102" s="291">
        <v>0</v>
      </c>
      <c r="I102" s="291">
        <v>19904.389</v>
      </c>
      <c r="J102" s="291">
        <v>0</v>
      </c>
      <c r="K102" s="291">
        <v>17913.633</v>
      </c>
      <c r="L102" s="291">
        <v>0</v>
      </c>
      <c r="M102" s="291">
        <v>0</v>
      </c>
      <c r="N102" s="291">
        <v>17913.633</v>
      </c>
      <c r="O102" s="291">
        <v>0</v>
      </c>
      <c r="P102" s="291">
        <v>15840.683</v>
      </c>
      <c r="Q102" s="291">
        <v>0</v>
      </c>
      <c r="R102" s="291">
        <v>0</v>
      </c>
      <c r="S102" s="291">
        <v>15840.683</v>
      </c>
      <c r="T102" s="291">
        <v>2072.9500000000007</v>
      </c>
      <c r="U102" s="291">
        <v>0</v>
      </c>
      <c r="V102" s="291">
        <v>0</v>
      </c>
      <c r="W102" s="291">
        <v>2072.9500000000007</v>
      </c>
    </row>
    <row r="103" spans="1:25" s="281" customFormat="1" ht="12.75">
      <c r="A103" s="277" t="s">
        <v>484</v>
      </c>
      <c r="B103" s="278" t="s">
        <v>400</v>
      </c>
      <c r="C103" s="279"/>
      <c r="D103" s="280"/>
      <c r="E103" s="277">
        <v>0</v>
      </c>
      <c r="F103" s="272">
        <v>546973.084</v>
      </c>
      <c r="G103" s="272">
        <v>0</v>
      </c>
      <c r="H103" s="272">
        <v>0</v>
      </c>
      <c r="I103" s="272">
        <v>434397.677</v>
      </c>
      <c r="J103" s="272">
        <v>112575.407</v>
      </c>
      <c r="K103" s="272">
        <v>180000</v>
      </c>
      <c r="L103" s="272">
        <v>0</v>
      </c>
      <c r="M103" s="272">
        <v>0</v>
      </c>
      <c r="N103" s="272">
        <v>75000</v>
      </c>
      <c r="O103" s="272">
        <v>105000</v>
      </c>
      <c r="P103" s="272">
        <v>176647.411</v>
      </c>
      <c r="Q103" s="272">
        <v>0</v>
      </c>
      <c r="R103" s="272">
        <v>0</v>
      </c>
      <c r="S103" s="272">
        <v>176647.411</v>
      </c>
      <c r="T103" s="272">
        <v>86525.136</v>
      </c>
      <c r="U103" s="272">
        <v>0</v>
      </c>
      <c r="V103" s="272">
        <v>0</v>
      </c>
      <c r="W103" s="272">
        <v>86525.136</v>
      </c>
      <c r="Y103" s="288"/>
    </row>
    <row r="104" spans="1:23" s="265" customFormat="1" ht="25.5">
      <c r="A104" s="275">
        <v>1</v>
      </c>
      <c r="B104" s="289" t="s">
        <v>217</v>
      </c>
      <c r="C104" s="290"/>
      <c r="D104" s="276"/>
      <c r="E104" s="275"/>
      <c r="F104" s="291"/>
      <c r="G104" s="291"/>
      <c r="H104" s="291"/>
      <c r="I104" s="291"/>
      <c r="J104" s="291"/>
      <c r="K104" s="291"/>
      <c r="L104" s="291"/>
      <c r="M104" s="291"/>
      <c r="N104" s="291"/>
      <c r="O104" s="291"/>
      <c r="P104" s="291"/>
      <c r="Q104" s="291"/>
      <c r="R104" s="291"/>
      <c r="S104" s="291"/>
      <c r="T104" s="291"/>
      <c r="U104" s="291"/>
      <c r="V104" s="291"/>
      <c r="W104" s="291"/>
    </row>
    <row r="105" spans="1:25" s="265" customFormat="1" ht="25.5">
      <c r="A105" s="275"/>
      <c r="B105" s="289" t="s">
        <v>485</v>
      </c>
      <c r="C105" s="290" t="s">
        <v>385</v>
      </c>
      <c r="D105" s="276" t="s">
        <v>486</v>
      </c>
      <c r="E105" s="275" t="s">
        <v>487</v>
      </c>
      <c r="F105" s="291">
        <v>156355.407</v>
      </c>
      <c r="G105" s="291">
        <v>0</v>
      </c>
      <c r="H105" s="291">
        <v>0</v>
      </c>
      <c r="I105" s="291">
        <v>43780</v>
      </c>
      <c r="J105" s="291">
        <v>112575.407</v>
      </c>
      <c r="K105" s="291">
        <v>123000</v>
      </c>
      <c r="L105" s="291">
        <v>0</v>
      </c>
      <c r="M105" s="291">
        <v>0</v>
      </c>
      <c r="N105" s="291">
        <v>18000</v>
      </c>
      <c r="O105" s="291">
        <v>105000</v>
      </c>
      <c r="P105" s="291">
        <v>27647.411</v>
      </c>
      <c r="Q105" s="291">
        <v>0</v>
      </c>
      <c r="R105" s="291">
        <v>0</v>
      </c>
      <c r="S105" s="291">
        <v>27647.411</v>
      </c>
      <c r="T105" s="291">
        <v>11754.589</v>
      </c>
      <c r="U105" s="291">
        <v>0</v>
      </c>
      <c r="V105" s="291">
        <v>0</v>
      </c>
      <c r="W105" s="291">
        <v>11754.589</v>
      </c>
      <c r="Y105" s="288"/>
    </row>
    <row r="106" spans="1:23" s="265" customFormat="1" ht="25.5">
      <c r="A106" s="275">
        <v>2</v>
      </c>
      <c r="B106" s="289" t="s">
        <v>218</v>
      </c>
      <c r="C106" s="290"/>
      <c r="D106" s="276"/>
      <c r="E106" s="275"/>
      <c r="F106" s="291"/>
      <c r="G106" s="291"/>
      <c r="H106" s="291"/>
      <c r="I106" s="291"/>
      <c r="J106" s="291"/>
      <c r="K106" s="291"/>
      <c r="L106" s="291"/>
      <c r="M106" s="291"/>
      <c r="N106" s="291"/>
      <c r="O106" s="291"/>
      <c r="P106" s="291"/>
      <c r="Q106" s="291"/>
      <c r="R106" s="291"/>
      <c r="S106" s="291"/>
      <c r="T106" s="291"/>
      <c r="U106" s="291"/>
      <c r="V106" s="291"/>
      <c r="W106" s="291"/>
    </row>
    <row r="107" spans="1:23" s="265" customFormat="1" ht="38.25">
      <c r="A107" s="275"/>
      <c r="B107" s="289" t="s">
        <v>488</v>
      </c>
      <c r="C107" s="290" t="s">
        <v>385</v>
      </c>
      <c r="D107" s="276" t="s">
        <v>442</v>
      </c>
      <c r="E107" s="275" t="s">
        <v>489</v>
      </c>
      <c r="F107" s="291">
        <v>21408.75</v>
      </c>
      <c r="G107" s="291">
        <v>0</v>
      </c>
      <c r="H107" s="291">
        <v>0</v>
      </c>
      <c r="I107" s="291">
        <v>21408.75</v>
      </c>
      <c r="J107" s="291">
        <v>0</v>
      </c>
      <c r="K107" s="291">
        <v>14000</v>
      </c>
      <c r="L107" s="291">
        <v>0</v>
      </c>
      <c r="M107" s="291">
        <v>0</v>
      </c>
      <c r="N107" s="291">
        <v>14000</v>
      </c>
      <c r="O107" s="291">
        <v>0</v>
      </c>
      <c r="P107" s="291">
        <v>14000</v>
      </c>
      <c r="Q107" s="291">
        <v>0</v>
      </c>
      <c r="R107" s="291">
        <v>0</v>
      </c>
      <c r="S107" s="291">
        <v>14000</v>
      </c>
      <c r="T107" s="291">
        <v>5267.875</v>
      </c>
      <c r="U107" s="291">
        <v>0</v>
      </c>
      <c r="V107" s="291">
        <v>0</v>
      </c>
      <c r="W107" s="291">
        <v>5267.875</v>
      </c>
    </row>
    <row r="108" spans="1:23" s="265" customFormat="1" ht="12.75">
      <c r="A108" s="275">
        <v>3</v>
      </c>
      <c r="B108" s="289" t="s">
        <v>221</v>
      </c>
      <c r="C108" s="290"/>
      <c r="D108" s="276"/>
      <c r="E108" s="275"/>
      <c r="F108" s="291"/>
      <c r="G108" s="291"/>
      <c r="H108" s="291"/>
      <c r="I108" s="291"/>
      <c r="J108" s="291"/>
      <c r="K108" s="291"/>
      <c r="L108" s="291"/>
      <c r="M108" s="291"/>
      <c r="N108" s="291"/>
      <c r="O108" s="291"/>
      <c r="P108" s="291"/>
      <c r="Q108" s="291"/>
      <c r="R108" s="291"/>
      <c r="S108" s="291"/>
      <c r="T108" s="291"/>
      <c r="U108" s="291"/>
      <c r="V108" s="291"/>
      <c r="W108" s="291"/>
    </row>
    <row r="109" spans="1:23" s="265" customFormat="1" ht="51">
      <c r="A109" s="275"/>
      <c r="B109" s="289" t="s">
        <v>490</v>
      </c>
      <c r="C109" s="290" t="s">
        <v>385</v>
      </c>
      <c r="D109" s="276" t="s">
        <v>369</v>
      </c>
      <c r="E109" s="275" t="s">
        <v>491</v>
      </c>
      <c r="F109" s="291">
        <v>24248.305</v>
      </c>
      <c r="G109" s="291">
        <v>0</v>
      </c>
      <c r="H109" s="291">
        <v>0</v>
      </c>
      <c r="I109" s="291">
        <v>24248.305</v>
      </c>
      <c r="J109" s="291">
        <v>0</v>
      </c>
      <c r="K109" s="291">
        <v>18000</v>
      </c>
      <c r="L109" s="291">
        <v>0</v>
      </c>
      <c r="M109" s="291">
        <v>0</v>
      </c>
      <c r="N109" s="291">
        <v>18000</v>
      </c>
      <c r="O109" s="291">
        <v>0</v>
      </c>
      <c r="P109" s="291">
        <v>20000</v>
      </c>
      <c r="Q109" s="291">
        <v>0</v>
      </c>
      <c r="R109" s="291">
        <v>0</v>
      </c>
      <c r="S109" s="291">
        <v>20000</v>
      </c>
      <c r="T109" s="291">
        <v>4038.112000000001</v>
      </c>
      <c r="U109" s="291">
        <v>0</v>
      </c>
      <c r="V109" s="291">
        <v>0</v>
      </c>
      <c r="W109" s="291">
        <v>4038.112000000001</v>
      </c>
    </row>
    <row r="110" spans="1:23" s="265" customFormat="1" ht="25.5">
      <c r="A110" s="275">
        <v>4</v>
      </c>
      <c r="B110" s="289" t="s">
        <v>219</v>
      </c>
      <c r="C110" s="290"/>
      <c r="D110" s="276"/>
      <c r="E110" s="275"/>
      <c r="F110" s="291"/>
      <c r="G110" s="291"/>
      <c r="H110" s="291"/>
      <c r="I110" s="291"/>
      <c r="J110" s="291"/>
      <c r="K110" s="291"/>
      <c r="L110" s="291"/>
      <c r="M110" s="291"/>
      <c r="N110" s="291"/>
      <c r="O110" s="291"/>
      <c r="P110" s="291"/>
      <c r="Q110" s="291"/>
      <c r="R110" s="291"/>
      <c r="S110" s="291"/>
      <c r="T110" s="291"/>
      <c r="U110" s="291"/>
      <c r="V110" s="291"/>
      <c r="W110" s="291"/>
    </row>
    <row r="111" spans="1:23" s="265" customFormat="1" ht="38.25">
      <c r="A111" s="275"/>
      <c r="B111" s="289" t="s">
        <v>492</v>
      </c>
      <c r="C111" s="290" t="s">
        <v>385</v>
      </c>
      <c r="D111" s="276" t="s">
        <v>369</v>
      </c>
      <c r="E111" s="275" t="s">
        <v>493</v>
      </c>
      <c r="F111" s="291">
        <v>44960.622</v>
      </c>
      <c r="G111" s="291">
        <v>0</v>
      </c>
      <c r="H111" s="291">
        <v>0</v>
      </c>
      <c r="I111" s="291">
        <v>44960.622</v>
      </c>
      <c r="J111" s="291">
        <v>0</v>
      </c>
      <c r="K111" s="291">
        <v>15000</v>
      </c>
      <c r="L111" s="291">
        <v>0</v>
      </c>
      <c r="M111" s="291">
        <v>0</v>
      </c>
      <c r="N111" s="291">
        <v>15000</v>
      </c>
      <c r="O111" s="291">
        <v>0</v>
      </c>
      <c r="P111" s="291">
        <v>15000</v>
      </c>
      <c r="Q111" s="291">
        <v>0</v>
      </c>
      <c r="R111" s="291">
        <v>0</v>
      </c>
      <c r="S111" s="291">
        <v>15000</v>
      </c>
      <c r="T111" s="291">
        <v>25464.559999999998</v>
      </c>
      <c r="U111" s="291">
        <v>0</v>
      </c>
      <c r="V111" s="291">
        <v>0</v>
      </c>
      <c r="W111" s="291">
        <v>25464.559999999998</v>
      </c>
    </row>
    <row r="112" spans="1:23" s="265" customFormat="1" ht="25.5">
      <c r="A112" s="275">
        <v>5</v>
      </c>
      <c r="B112" s="289" t="s">
        <v>195</v>
      </c>
      <c r="C112" s="290"/>
      <c r="D112" s="276"/>
      <c r="E112" s="275"/>
      <c r="F112" s="291"/>
      <c r="G112" s="291"/>
      <c r="H112" s="291"/>
      <c r="I112" s="291"/>
      <c r="J112" s="291"/>
      <c r="K112" s="291"/>
      <c r="L112" s="291"/>
      <c r="M112" s="291"/>
      <c r="N112" s="291"/>
      <c r="O112" s="291"/>
      <c r="P112" s="291"/>
      <c r="Q112" s="291"/>
      <c r="R112" s="291"/>
      <c r="S112" s="291"/>
      <c r="T112" s="291"/>
      <c r="U112" s="291"/>
      <c r="V112" s="291"/>
      <c r="W112" s="291"/>
    </row>
    <row r="113" spans="1:23" s="265" customFormat="1" ht="51">
      <c r="A113" s="275"/>
      <c r="B113" s="289" t="s">
        <v>494</v>
      </c>
      <c r="C113" s="290" t="s">
        <v>385</v>
      </c>
      <c r="D113" s="276" t="s">
        <v>375</v>
      </c>
      <c r="E113" s="290" t="s">
        <v>495</v>
      </c>
      <c r="F113" s="291">
        <v>300000</v>
      </c>
      <c r="G113" s="291"/>
      <c r="H113" s="291"/>
      <c r="I113" s="291">
        <v>300000</v>
      </c>
      <c r="J113" s="291"/>
      <c r="K113" s="291">
        <v>10000</v>
      </c>
      <c r="L113" s="291">
        <v>0</v>
      </c>
      <c r="M113" s="291">
        <v>0</v>
      </c>
      <c r="N113" s="291">
        <v>10000</v>
      </c>
      <c r="O113" s="291">
        <v>0</v>
      </c>
      <c r="P113" s="291">
        <v>100000</v>
      </c>
      <c r="Q113" s="291">
        <v>0</v>
      </c>
      <c r="R113" s="291">
        <v>0</v>
      </c>
      <c r="S113" s="291">
        <v>100000</v>
      </c>
      <c r="T113" s="291">
        <v>40000</v>
      </c>
      <c r="U113" s="291">
        <v>0</v>
      </c>
      <c r="V113" s="291">
        <v>0</v>
      </c>
      <c r="W113" s="291">
        <v>40000</v>
      </c>
    </row>
    <row r="114" spans="1:23" s="281" customFormat="1" ht="12.75">
      <c r="A114" s="277" t="s">
        <v>496</v>
      </c>
      <c r="B114" s="278" t="s">
        <v>392</v>
      </c>
      <c r="C114" s="279"/>
      <c r="D114" s="280"/>
      <c r="E114" s="277"/>
      <c r="F114" s="272">
        <v>27620.999</v>
      </c>
      <c r="G114" s="272">
        <v>0</v>
      </c>
      <c r="H114" s="272">
        <v>0</v>
      </c>
      <c r="I114" s="272">
        <v>27620.999</v>
      </c>
      <c r="J114" s="272">
        <v>0</v>
      </c>
      <c r="K114" s="272">
        <v>0</v>
      </c>
      <c r="L114" s="272">
        <v>0</v>
      </c>
      <c r="M114" s="272">
        <v>0</v>
      </c>
      <c r="N114" s="272">
        <v>0</v>
      </c>
      <c r="O114" s="272">
        <v>0</v>
      </c>
      <c r="P114" s="272">
        <v>0</v>
      </c>
      <c r="Q114" s="272">
        <v>0</v>
      </c>
      <c r="R114" s="272">
        <v>0</v>
      </c>
      <c r="S114" s="272">
        <v>0</v>
      </c>
      <c r="T114" s="272">
        <v>23286.401381000003</v>
      </c>
      <c r="U114" s="272">
        <v>0</v>
      </c>
      <c r="V114" s="272">
        <v>18000</v>
      </c>
      <c r="W114" s="272">
        <v>5286.401381000003</v>
      </c>
    </row>
    <row r="115" spans="1:23" s="265" customFormat="1" ht="12.75">
      <c r="A115" s="275">
        <v>1</v>
      </c>
      <c r="B115" s="289" t="s">
        <v>216</v>
      </c>
      <c r="C115" s="290"/>
      <c r="D115" s="276"/>
      <c r="E115" s="275"/>
      <c r="F115" s="291"/>
      <c r="G115" s="291"/>
      <c r="H115" s="291"/>
      <c r="I115" s="291"/>
      <c r="J115" s="291"/>
      <c r="K115" s="291"/>
      <c r="L115" s="291"/>
      <c r="M115" s="291"/>
      <c r="N115" s="291"/>
      <c r="O115" s="291"/>
      <c r="P115" s="291"/>
      <c r="Q115" s="291"/>
      <c r="R115" s="291"/>
      <c r="S115" s="291"/>
      <c r="T115" s="291"/>
      <c r="U115" s="291"/>
      <c r="V115" s="291"/>
      <c r="W115" s="291"/>
    </row>
    <row r="116" spans="1:23" s="265" customFormat="1" ht="38.25">
      <c r="A116" s="275"/>
      <c r="B116" s="289" t="s">
        <v>497</v>
      </c>
      <c r="C116" s="290" t="s">
        <v>336</v>
      </c>
      <c r="D116" s="276" t="s">
        <v>498</v>
      </c>
      <c r="E116" s="290" t="s">
        <v>499</v>
      </c>
      <c r="F116" s="291">
        <v>7620.999</v>
      </c>
      <c r="G116" s="291"/>
      <c r="H116" s="291"/>
      <c r="I116" s="291">
        <v>7620.999</v>
      </c>
      <c r="J116" s="291"/>
      <c r="K116" s="291"/>
      <c r="L116" s="291"/>
      <c r="M116" s="291"/>
      <c r="N116" s="291"/>
      <c r="O116" s="291"/>
      <c r="P116" s="291"/>
      <c r="Q116" s="291"/>
      <c r="R116" s="291"/>
      <c r="S116" s="291"/>
      <c r="T116" s="291">
        <v>5286.401381000003</v>
      </c>
      <c r="U116" s="291"/>
      <c r="V116" s="291"/>
      <c r="W116" s="291">
        <v>5286.401381000003</v>
      </c>
    </row>
    <row r="117" spans="1:23" s="265" customFormat="1" ht="25.5">
      <c r="A117" s="275">
        <v>2</v>
      </c>
      <c r="B117" s="289" t="s">
        <v>500</v>
      </c>
      <c r="C117" s="290"/>
      <c r="D117" s="276"/>
      <c r="E117" s="275"/>
      <c r="F117" s="291"/>
      <c r="G117" s="291"/>
      <c r="H117" s="291"/>
      <c r="I117" s="291"/>
      <c r="J117" s="291"/>
      <c r="K117" s="291"/>
      <c r="L117" s="291"/>
      <c r="M117" s="291"/>
      <c r="N117" s="291"/>
      <c r="O117" s="291"/>
      <c r="P117" s="291"/>
      <c r="Q117" s="291"/>
      <c r="R117" s="291"/>
      <c r="S117" s="291"/>
      <c r="T117" s="291"/>
      <c r="U117" s="291"/>
      <c r="V117" s="291"/>
      <c r="W117" s="291"/>
    </row>
    <row r="118" spans="1:23" s="265" customFormat="1" ht="38.25">
      <c r="A118" s="275"/>
      <c r="B118" s="289" t="s">
        <v>501</v>
      </c>
      <c r="C118" s="290"/>
      <c r="D118" s="276">
        <v>2020</v>
      </c>
      <c r="E118" s="290">
        <v>0</v>
      </c>
      <c r="F118" s="291">
        <v>20000</v>
      </c>
      <c r="G118" s="291"/>
      <c r="H118" s="291"/>
      <c r="I118" s="291">
        <v>20000</v>
      </c>
      <c r="J118" s="291"/>
      <c r="K118" s="291"/>
      <c r="L118" s="291"/>
      <c r="M118" s="291"/>
      <c r="N118" s="291"/>
      <c r="O118" s="291"/>
      <c r="P118" s="291"/>
      <c r="Q118" s="291"/>
      <c r="R118" s="291"/>
      <c r="S118" s="291"/>
      <c r="T118" s="291">
        <v>18000</v>
      </c>
      <c r="U118" s="291"/>
      <c r="V118" s="291">
        <v>18000</v>
      </c>
      <c r="W118" s="291">
        <v>0</v>
      </c>
    </row>
    <row r="119" spans="1:26" s="287" customFormat="1" ht="25.5">
      <c r="A119" s="282" t="s">
        <v>71</v>
      </c>
      <c r="B119" s="283" t="s">
        <v>502</v>
      </c>
      <c r="C119" s="284"/>
      <c r="D119" s="285"/>
      <c r="E119" s="282">
        <v>0</v>
      </c>
      <c r="F119" s="286">
        <v>188912.82799999998</v>
      </c>
      <c r="G119" s="286">
        <v>0</v>
      </c>
      <c r="H119" s="286">
        <v>50000</v>
      </c>
      <c r="I119" s="286">
        <v>138912.82799999998</v>
      </c>
      <c r="J119" s="286">
        <v>0</v>
      </c>
      <c r="K119" s="286">
        <v>70237.031</v>
      </c>
      <c r="L119" s="286">
        <v>0</v>
      </c>
      <c r="M119" s="286">
        <v>0</v>
      </c>
      <c r="N119" s="286">
        <v>70237.031</v>
      </c>
      <c r="O119" s="286">
        <v>0</v>
      </c>
      <c r="P119" s="286">
        <v>75737.031</v>
      </c>
      <c r="Q119" s="286">
        <v>0</v>
      </c>
      <c r="R119" s="286">
        <v>0</v>
      </c>
      <c r="S119" s="286">
        <v>75737.031</v>
      </c>
      <c r="T119" s="286">
        <v>40000</v>
      </c>
      <c r="U119" s="286">
        <v>0</v>
      </c>
      <c r="V119" s="286">
        <v>0</v>
      </c>
      <c r="W119" s="286">
        <v>40000</v>
      </c>
      <c r="Y119" s="288">
        <v>40000</v>
      </c>
      <c r="Z119" s="288">
        <v>0</v>
      </c>
    </row>
    <row r="120" spans="1:23" s="281" customFormat="1" ht="38.25">
      <c r="A120" s="277" t="s">
        <v>503</v>
      </c>
      <c r="B120" s="278" t="s">
        <v>354</v>
      </c>
      <c r="C120" s="279"/>
      <c r="D120" s="280"/>
      <c r="E120" s="277"/>
      <c r="F120" s="272"/>
      <c r="G120" s="272"/>
      <c r="H120" s="272"/>
      <c r="I120" s="272"/>
      <c r="J120" s="272"/>
      <c r="K120" s="272"/>
      <c r="L120" s="272"/>
      <c r="M120" s="272"/>
      <c r="N120" s="272"/>
      <c r="O120" s="272"/>
      <c r="P120" s="272"/>
      <c r="Q120" s="272"/>
      <c r="R120" s="272"/>
      <c r="S120" s="272"/>
      <c r="T120" s="272"/>
      <c r="U120" s="272"/>
      <c r="V120" s="272"/>
      <c r="W120" s="272"/>
    </row>
    <row r="121" spans="1:23" s="281" customFormat="1" ht="25.5">
      <c r="A121" s="277" t="s">
        <v>504</v>
      </c>
      <c r="B121" s="278" t="s">
        <v>400</v>
      </c>
      <c r="C121" s="279"/>
      <c r="D121" s="280"/>
      <c r="E121" s="277">
        <v>0</v>
      </c>
      <c r="F121" s="272">
        <v>188912.82799999998</v>
      </c>
      <c r="G121" s="272">
        <v>0</v>
      </c>
      <c r="H121" s="272">
        <v>50000</v>
      </c>
      <c r="I121" s="272">
        <v>138912.82799999998</v>
      </c>
      <c r="J121" s="272">
        <v>0</v>
      </c>
      <c r="K121" s="272">
        <v>70237.031</v>
      </c>
      <c r="L121" s="272">
        <v>0</v>
      </c>
      <c r="M121" s="272">
        <v>0</v>
      </c>
      <c r="N121" s="272">
        <v>70237.031</v>
      </c>
      <c r="O121" s="272">
        <v>0</v>
      </c>
      <c r="P121" s="272">
        <v>75737.031</v>
      </c>
      <c r="Q121" s="272">
        <v>0</v>
      </c>
      <c r="R121" s="272">
        <v>0</v>
      </c>
      <c r="S121" s="272">
        <v>75737.031</v>
      </c>
      <c r="T121" s="272">
        <v>40000</v>
      </c>
      <c r="U121" s="272">
        <v>0</v>
      </c>
      <c r="V121" s="272">
        <v>0</v>
      </c>
      <c r="W121" s="272">
        <v>40000</v>
      </c>
    </row>
    <row r="122" spans="1:23" s="265" customFormat="1" ht="12.75">
      <c r="A122" s="275">
        <v>1</v>
      </c>
      <c r="B122" s="289" t="s">
        <v>429</v>
      </c>
      <c r="C122" s="290"/>
      <c r="D122" s="276"/>
      <c r="E122" s="275"/>
      <c r="F122" s="291"/>
      <c r="G122" s="291"/>
      <c r="H122" s="291"/>
      <c r="I122" s="291"/>
      <c r="J122" s="291"/>
      <c r="K122" s="291"/>
      <c r="L122" s="291"/>
      <c r="M122" s="291"/>
      <c r="N122" s="291"/>
      <c r="O122" s="291"/>
      <c r="P122" s="291"/>
      <c r="Q122" s="291"/>
      <c r="R122" s="291"/>
      <c r="S122" s="291"/>
      <c r="T122" s="291"/>
      <c r="U122" s="291"/>
      <c r="V122" s="291"/>
      <c r="W122" s="291"/>
    </row>
    <row r="123" spans="1:23" s="265" customFormat="1" ht="38.25">
      <c r="A123" s="275"/>
      <c r="B123" s="289" t="s">
        <v>505</v>
      </c>
      <c r="C123" s="290" t="s">
        <v>466</v>
      </c>
      <c r="D123" s="276"/>
      <c r="E123" s="275"/>
      <c r="F123" s="291">
        <v>33500</v>
      </c>
      <c r="G123" s="291">
        <v>0</v>
      </c>
      <c r="H123" s="291">
        <v>0</v>
      </c>
      <c r="I123" s="291">
        <v>33500</v>
      </c>
      <c r="J123" s="291">
        <v>0</v>
      </c>
      <c r="K123" s="291">
        <v>13737.031</v>
      </c>
      <c r="L123" s="291">
        <v>0</v>
      </c>
      <c r="M123" s="291">
        <v>0</v>
      </c>
      <c r="N123" s="291">
        <v>13737.031</v>
      </c>
      <c r="O123" s="291">
        <v>0</v>
      </c>
      <c r="P123" s="291">
        <v>13737.031</v>
      </c>
      <c r="Q123" s="291">
        <v>0</v>
      </c>
      <c r="R123" s="291">
        <v>0</v>
      </c>
      <c r="S123" s="291">
        <v>13737.031</v>
      </c>
      <c r="T123" s="291">
        <v>8000</v>
      </c>
      <c r="U123" s="291">
        <v>0</v>
      </c>
      <c r="V123" s="291">
        <v>0</v>
      </c>
      <c r="W123" s="291">
        <v>8000</v>
      </c>
    </row>
    <row r="124" spans="1:23" s="265" customFormat="1" ht="12.75">
      <c r="A124" s="275">
        <v>2</v>
      </c>
      <c r="B124" s="289" t="s">
        <v>223</v>
      </c>
      <c r="C124" s="290"/>
      <c r="D124" s="276"/>
      <c r="E124" s="275"/>
      <c r="F124" s="291"/>
      <c r="G124" s="291"/>
      <c r="H124" s="291"/>
      <c r="I124" s="291"/>
      <c r="J124" s="291"/>
      <c r="K124" s="291"/>
      <c r="L124" s="291"/>
      <c r="M124" s="291"/>
      <c r="N124" s="291"/>
      <c r="O124" s="291"/>
      <c r="P124" s="291"/>
      <c r="Q124" s="291"/>
      <c r="R124" s="291"/>
      <c r="S124" s="291"/>
      <c r="T124" s="291"/>
      <c r="U124" s="291"/>
      <c r="V124" s="291"/>
      <c r="W124" s="291"/>
    </row>
    <row r="125" spans="1:23" s="265" customFormat="1" ht="25.5">
      <c r="A125" s="275"/>
      <c r="B125" s="289" t="s">
        <v>506</v>
      </c>
      <c r="C125" s="290" t="s">
        <v>330</v>
      </c>
      <c r="D125" s="276" t="s">
        <v>369</v>
      </c>
      <c r="E125" s="275" t="s">
        <v>507</v>
      </c>
      <c r="F125" s="291">
        <v>59978.224</v>
      </c>
      <c r="G125" s="291">
        <v>0</v>
      </c>
      <c r="H125" s="291">
        <v>0</v>
      </c>
      <c r="I125" s="291">
        <v>59978.224</v>
      </c>
      <c r="J125" s="291">
        <v>0</v>
      </c>
      <c r="K125" s="291">
        <v>33000</v>
      </c>
      <c r="L125" s="291">
        <v>0</v>
      </c>
      <c r="M125" s="291">
        <v>0</v>
      </c>
      <c r="N125" s="291">
        <v>33000</v>
      </c>
      <c r="O125" s="291">
        <v>0</v>
      </c>
      <c r="P125" s="291">
        <v>33000</v>
      </c>
      <c r="Q125" s="291">
        <v>0</v>
      </c>
      <c r="R125" s="291">
        <v>0</v>
      </c>
      <c r="S125" s="291">
        <v>33000</v>
      </c>
      <c r="T125" s="291">
        <v>21000</v>
      </c>
      <c r="U125" s="291">
        <v>0</v>
      </c>
      <c r="V125" s="291">
        <v>0</v>
      </c>
      <c r="W125" s="291">
        <v>21000</v>
      </c>
    </row>
    <row r="126" spans="1:23" s="265" customFormat="1" ht="12.75">
      <c r="A126" s="275">
        <v>3</v>
      </c>
      <c r="B126" s="289" t="s">
        <v>224</v>
      </c>
      <c r="C126" s="290"/>
      <c r="D126" s="276"/>
      <c r="E126" s="275"/>
      <c r="F126" s="291"/>
      <c r="G126" s="291"/>
      <c r="H126" s="291"/>
      <c r="I126" s="291"/>
      <c r="J126" s="291"/>
      <c r="K126" s="291"/>
      <c r="L126" s="291"/>
      <c r="M126" s="291"/>
      <c r="N126" s="291"/>
      <c r="O126" s="291"/>
      <c r="P126" s="291"/>
      <c r="Q126" s="291"/>
      <c r="R126" s="291"/>
      <c r="S126" s="291"/>
      <c r="T126" s="291"/>
      <c r="U126" s="291"/>
      <c r="V126" s="291"/>
      <c r="W126" s="291"/>
    </row>
    <row r="127" spans="1:23" s="265" customFormat="1" ht="38.25">
      <c r="A127" s="275"/>
      <c r="B127" s="289" t="s">
        <v>508</v>
      </c>
      <c r="C127" s="290" t="s">
        <v>336</v>
      </c>
      <c r="D127" s="276" t="s">
        <v>509</v>
      </c>
      <c r="E127" s="275" t="s">
        <v>510</v>
      </c>
      <c r="F127" s="291">
        <v>45459.252</v>
      </c>
      <c r="G127" s="291">
        <v>0</v>
      </c>
      <c r="H127" s="291">
        <v>23000</v>
      </c>
      <c r="I127" s="291">
        <v>22459.252</v>
      </c>
      <c r="J127" s="291">
        <v>0</v>
      </c>
      <c r="K127" s="291">
        <v>20000</v>
      </c>
      <c r="L127" s="291">
        <v>0</v>
      </c>
      <c r="M127" s="291">
        <v>0</v>
      </c>
      <c r="N127" s="291">
        <v>20000</v>
      </c>
      <c r="O127" s="291">
        <v>0</v>
      </c>
      <c r="P127" s="291">
        <v>19000</v>
      </c>
      <c r="Q127" s="291">
        <v>0</v>
      </c>
      <c r="R127" s="291">
        <v>0</v>
      </c>
      <c r="S127" s="291">
        <v>19000</v>
      </c>
      <c r="T127" s="291">
        <v>1000</v>
      </c>
      <c r="U127" s="291">
        <v>0</v>
      </c>
      <c r="V127" s="291">
        <v>0</v>
      </c>
      <c r="W127" s="291">
        <v>1000</v>
      </c>
    </row>
    <row r="128" spans="1:23" s="265" customFormat="1" ht="25.5">
      <c r="A128" s="275">
        <v>4</v>
      </c>
      <c r="B128" s="289" t="s">
        <v>195</v>
      </c>
      <c r="C128" s="290"/>
      <c r="D128" s="276"/>
      <c r="E128" s="275"/>
      <c r="F128" s="291"/>
      <c r="G128" s="291"/>
      <c r="H128" s="291"/>
      <c r="I128" s="291"/>
      <c r="J128" s="291"/>
      <c r="K128" s="291"/>
      <c r="L128" s="291"/>
      <c r="M128" s="291"/>
      <c r="N128" s="291"/>
      <c r="O128" s="291"/>
      <c r="P128" s="291"/>
      <c r="Q128" s="291"/>
      <c r="R128" s="291"/>
      <c r="S128" s="274"/>
      <c r="T128" s="291"/>
      <c r="U128" s="291"/>
      <c r="V128" s="291"/>
      <c r="W128" s="274"/>
    </row>
    <row r="129" spans="1:23" s="265" customFormat="1" ht="25.5">
      <c r="A129" s="275"/>
      <c r="B129" s="289" t="s">
        <v>511</v>
      </c>
      <c r="C129" s="290" t="s">
        <v>326</v>
      </c>
      <c r="D129" s="276" t="s">
        <v>375</v>
      </c>
      <c r="E129" s="275" t="s">
        <v>512</v>
      </c>
      <c r="F129" s="291">
        <v>49975.352</v>
      </c>
      <c r="G129" s="291">
        <v>0</v>
      </c>
      <c r="H129" s="291">
        <v>27000</v>
      </c>
      <c r="I129" s="291">
        <v>22975.352</v>
      </c>
      <c r="J129" s="291">
        <v>0</v>
      </c>
      <c r="K129" s="291">
        <v>3500</v>
      </c>
      <c r="L129" s="291">
        <v>0</v>
      </c>
      <c r="M129" s="291">
        <v>0</v>
      </c>
      <c r="N129" s="291">
        <v>3500</v>
      </c>
      <c r="O129" s="291">
        <v>0</v>
      </c>
      <c r="P129" s="291">
        <v>10000</v>
      </c>
      <c r="Q129" s="291">
        <v>0</v>
      </c>
      <c r="R129" s="291">
        <v>0</v>
      </c>
      <c r="S129" s="291">
        <v>10000</v>
      </c>
      <c r="T129" s="291">
        <v>10000</v>
      </c>
      <c r="U129" s="291">
        <v>0</v>
      </c>
      <c r="V129" s="291">
        <v>0</v>
      </c>
      <c r="W129" s="291">
        <v>10000</v>
      </c>
    </row>
    <row r="130" spans="1:23" s="281" customFormat="1" ht="25.5">
      <c r="A130" s="277" t="s">
        <v>513</v>
      </c>
      <c r="B130" s="278" t="s">
        <v>392</v>
      </c>
      <c r="C130" s="279"/>
      <c r="D130" s="280"/>
      <c r="E130" s="277"/>
      <c r="F130" s="272"/>
      <c r="G130" s="272"/>
      <c r="H130" s="272"/>
      <c r="I130" s="272"/>
      <c r="J130" s="272"/>
      <c r="K130" s="272"/>
      <c r="L130" s="272"/>
      <c r="M130" s="272"/>
      <c r="N130" s="272"/>
      <c r="O130" s="272"/>
      <c r="P130" s="272"/>
      <c r="Q130" s="272"/>
      <c r="R130" s="272"/>
      <c r="S130" s="272"/>
      <c r="T130" s="272"/>
      <c r="U130" s="272"/>
      <c r="V130" s="272"/>
      <c r="W130" s="272"/>
    </row>
    <row r="131" spans="1:26" s="287" customFormat="1" ht="12.75">
      <c r="A131" s="282" t="s">
        <v>73</v>
      </c>
      <c r="B131" s="283" t="s">
        <v>514</v>
      </c>
      <c r="C131" s="284"/>
      <c r="D131" s="285"/>
      <c r="E131" s="282">
        <v>0</v>
      </c>
      <c r="F131" s="286">
        <v>9209.106</v>
      </c>
      <c r="G131" s="286">
        <v>0</v>
      </c>
      <c r="H131" s="286">
        <v>0</v>
      </c>
      <c r="I131" s="286">
        <v>9209.106</v>
      </c>
      <c r="J131" s="286">
        <v>0</v>
      </c>
      <c r="K131" s="286">
        <v>8800</v>
      </c>
      <c r="L131" s="286">
        <v>0</v>
      </c>
      <c r="M131" s="286">
        <v>0</v>
      </c>
      <c r="N131" s="286">
        <v>8800</v>
      </c>
      <c r="O131" s="286">
        <v>0</v>
      </c>
      <c r="P131" s="286">
        <v>8000</v>
      </c>
      <c r="Q131" s="286">
        <v>0</v>
      </c>
      <c r="R131" s="286">
        <v>0</v>
      </c>
      <c r="S131" s="286">
        <v>8000</v>
      </c>
      <c r="T131" s="286">
        <v>800</v>
      </c>
      <c r="U131" s="286">
        <v>0</v>
      </c>
      <c r="V131" s="286">
        <v>0</v>
      </c>
      <c r="W131" s="286">
        <v>800</v>
      </c>
      <c r="Y131" s="288">
        <v>800</v>
      </c>
      <c r="Z131" s="288">
        <v>0</v>
      </c>
    </row>
    <row r="132" spans="1:23" s="281" customFormat="1" ht="38.25">
      <c r="A132" s="277" t="s">
        <v>515</v>
      </c>
      <c r="B132" s="278" t="s">
        <v>354</v>
      </c>
      <c r="C132" s="279"/>
      <c r="D132" s="280"/>
      <c r="E132" s="277">
        <v>0</v>
      </c>
      <c r="F132" s="272">
        <v>9209.106</v>
      </c>
      <c r="G132" s="272">
        <v>0</v>
      </c>
      <c r="H132" s="272">
        <v>0</v>
      </c>
      <c r="I132" s="272">
        <v>9209.106</v>
      </c>
      <c r="J132" s="272">
        <v>0</v>
      </c>
      <c r="K132" s="272">
        <v>8800</v>
      </c>
      <c r="L132" s="272">
        <v>0</v>
      </c>
      <c r="M132" s="272">
        <v>0</v>
      </c>
      <c r="N132" s="272">
        <v>8800</v>
      </c>
      <c r="O132" s="272">
        <v>0</v>
      </c>
      <c r="P132" s="272">
        <v>8000</v>
      </c>
      <c r="Q132" s="272">
        <v>0</v>
      </c>
      <c r="R132" s="272">
        <v>0</v>
      </c>
      <c r="S132" s="272">
        <v>8000</v>
      </c>
      <c r="T132" s="272">
        <v>800</v>
      </c>
      <c r="U132" s="272">
        <v>0</v>
      </c>
      <c r="V132" s="272">
        <v>0</v>
      </c>
      <c r="W132" s="272">
        <v>800</v>
      </c>
    </row>
    <row r="133" spans="1:23" s="265" customFormat="1" ht="12.75">
      <c r="A133" s="275">
        <v>1</v>
      </c>
      <c r="B133" s="289" t="s">
        <v>200</v>
      </c>
      <c r="C133" s="290"/>
      <c r="D133" s="276"/>
      <c r="E133" s="275"/>
      <c r="F133" s="291"/>
      <c r="G133" s="291"/>
      <c r="H133" s="291"/>
      <c r="I133" s="291"/>
      <c r="J133" s="291"/>
      <c r="K133" s="291"/>
      <c r="L133" s="291"/>
      <c r="M133" s="291"/>
      <c r="N133" s="291"/>
      <c r="O133" s="291"/>
      <c r="P133" s="291"/>
      <c r="Q133" s="291"/>
      <c r="R133" s="291"/>
      <c r="S133" s="291"/>
      <c r="T133" s="291"/>
      <c r="U133" s="291"/>
      <c r="V133" s="291"/>
      <c r="W133" s="291"/>
    </row>
    <row r="134" spans="1:23" s="265" customFormat="1" ht="38.25">
      <c r="A134" s="275"/>
      <c r="B134" s="289" t="s">
        <v>516</v>
      </c>
      <c r="C134" s="290" t="s">
        <v>331</v>
      </c>
      <c r="D134" s="276">
        <v>2019</v>
      </c>
      <c r="E134" s="275" t="s">
        <v>517</v>
      </c>
      <c r="F134" s="291">
        <v>9209.106</v>
      </c>
      <c r="G134" s="291">
        <v>0</v>
      </c>
      <c r="H134" s="291">
        <v>0</v>
      </c>
      <c r="I134" s="291">
        <v>9209.106</v>
      </c>
      <c r="J134" s="291">
        <v>0</v>
      </c>
      <c r="K134" s="291">
        <v>8800</v>
      </c>
      <c r="L134" s="291">
        <v>0</v>
      </c>
      <c r="M134" s="291">
        <v>0</v>
      </c>
      <c r="N134" s="291">
        <v>8800</v>
      </c>
      <c r="O134" s="291">
        <v>0</v>
      </c>
      <c r="P134" s="291">
        <v>8000</v>
      </c>
      <c r="Q134" s="291">
        <v>0</v>
      </c>
      <c r="R134" s="291">
        <v>0</v>
      </c>
      <c r="S134" s="291">
        <v>8000</v>
      </c>
      <c r="T134" s="291">
        <v>800</v>
      </c>
      <c r="U134" s="291">
        <v>0</v>
      </c>
      <c r="V134" s="291">
        <v>0</v>
      </c>
      <c r="W134" s="291">
        <v>800</v>
      </c>
    </row>
    <row r="135" spans="1:23" s="281" customFormat="1" ht="25.5">
      <c r="A135" s="277" t="s">
        <v>518</v>
      </c>
      <c r="B135" s="278" t="s">
        <v>392</v>
      </c>
      <c r="C135" s="279"/>
      <c r="D135" s="280"/>
      <c r="E135" s="277"/>
      <c r="F135" s="272"/>
      <c r="G135" s="272"/>
      <c r="H135" s="272"/>
      <c r="I135" s="272"/>
      <c r="J135" s="272"/>
      <c r="K135" s="272"/>
      <c r="L135" s="272"/>
      <c r="M135" s="272"/>
      <c r="N135" s="272"/>
      <c r="O135" s="272"/>
      <c r="P135" s="272"/>
      <c r="Q135" s="272"/>
      <c r="R135" s="272"/>
      <c r="S135" s="272"/>
      <c r="T135" s="272"/>
      <c r="U135" s="272"/>
      <c r="V135" s="272"/>
      <c r="W135" s="272"/>
    </row>
    <row r="136" spans="1:26" s="287" customFormat="1" ht="12.75">
      <c r="A136" s="282" t="s">
        <v>75</v>
      </c>
      <c r="B136" s="283" t="s">
        <v>519</v>
      </c>
      <c r="C136" s="284"/>
      <c r="D136" s="285"/>
      <c r="E136" s="282">
        <v>0</v>
      </c>
      <c r="F136" s="286">
        <v>663550.909</v>
      </c>
      <c r="G136" s="286">
        <v>0</v>
      </c>
      <c r="H136" s="286">
        <v>0</v>
      </c>
      <c r="I136" s="286">
        <v>663550.909</v>
      </c>
      <c r="J136" s="286">
        <v>0</v>
      </c>
      <c r="K136" s="286">
        <v>162500</v>
      </c>
      <c r="L136" s="286">
        <v>0</v>
      </c>
      <c r="M136" s="286">
        <v>0</v>
      </c>
      <c r="N136" s="286">
        <v>162500</v>
      </c>
      <c r="O136" s="286">
        <v>0</v>
      </c>
      <c r="P136" s="286">
        <v>480242.50100000005</v>
      </c>
      <c r="Q136" s="286">
        <v>0</v>
      </c>
      <c r="R136" s="286">
        <v>0</v>
      </c>
      <c r="S136" s="286">
        <v>480242.50100000005</v>
      </c>
      <c r="T136" s="286">
        <v>103456.26899999997</v>
      </c>
      <c r="U136" s="286">
        <v>0</v>
      </c>
      <c r="V136" s="286">
        <v>0</v>
      </c>
      <c r="W136" s="286">
        <v>103456.26899999997</v>
      </c>
      <c r="Y136" s="288">
        <v>103456.26899999997</v>
      </c>
      <c r="Z136" s="288">
        <v>0</v>
      </c>
    </row>
    <row r="137" spans="1:23" s="281" customFormat="1" ht="38.25">
      <c r="A137" s="277" t="s">
        <v>520</v>
      </c>
      <c r="B137" s="278" t="s">
        <v>354</v>
      </c>
      <c r="C137" s="279"/>
      <c r="D137" s="280"/>
      <c r="E137" s="277">
        <v>0</v>
      </c>
      <c r="F137" s="272">
        <v>6847.135</v>
      </c>
      <c r="G137" s="272">
        <v>0</v>
      </c>
      <c r="H137" s="272">
        <v>0</v>
      </c>
      <c r="I137" s="272">
        <v>6847.135</v>
      </c>
      <c r="J137" s="272">
        <v>0</v>
      </c>
      <c r="K137" s="272">
        <v>6500</v>
      </c>
      <c r="L137" s="272">
        <v>0</v>
      </c>
      <c r="M137" s="272">
        <v>0</v>
      </c>
      <c r="N137" s="272">
        <v>6500</v>
      </c>
      <c r="O137" s="272">
        <v>0</v>
      </c>
      <c r="P137" s="272">
        <v>5000</v>
      </c>
      <c r="Q137" s="272">
        <v>0</v>
      </c>
      <c r="R137" s="272">
        <v>0</v>
      </c>
      <c r="S137" s="272">
        <v>5000</v>
      </c>
      <c r="T137" s="272">
        <v>1500</v>
      </c>
      <c r="U137" s="272">
        <v>0</v>
      </c>
      <c r="V137" s="272">
        <v>0</v>
      </c>
      <c r="W137" s="272">
        <v>1500</v>
      </c>
    </row>
    <row r="138" spans="1:23" s="265" customFormat="1" ht="12.75">
      <c r="A138" s="275">
        <v>1</v>
      </c>
      <c r="B138" s="289" t="s">
        <v>211</v>
      </c>
      <c r="C138" s="290"/>
      <c r="D138" s="276"/>
      <c r="E138" s="275"/>
      <c r="F138" s="291"/>
      <c r="G138" s="291"/>
      <c r="H138" s="291"/>
      <c r="I138" s="291"/>
      <c r="J138" s="291"/>
      <c r="K138" s="291"/>
      <c r="L138" s="291"/>
      <c r="M138" s="291"/>
      <c r="N138" s="291"/>
      <c r="O138" s="291"/>
      <c r="P138" s="291"/>
      <c r="Q138" s="291"/>
      <c r="R138" s="291"/>
      <c r="S138" s="291"/>
      <c r="T138" s="291"/>
      <c r="U138" s="291"/>
      <c r="V138" s="291"/>
      <c r="W138" s="291"/>
    </row>
    <row r="139" spans="1:23" s="265" customFormat="1" ht="25.5">
      <c r="A139" s="275"/>
      <c r="B139" s="289" t="s">
        <v>521</v>
      </c>
      <c r="C139" s="290" t="s">
        <v>385</v>
      </c>
      <c r="D139" s="276">
        <v>2019</v>
      </c>
      <c r="E139" s="275" t="s">
        <v>522</v>
      </c>
      <c r="F139" s="291">
        <v>6847.135</v>
      </c>
      <c r="G139" s="291">
        <v>0</v>
      </c>
      <c r="H139" s="291">
        <v>0</v>
      </c>
      <c r="I139" s="291">
        <v>6847.135</v>
      </c>
      <c r="J139" s="291">
        <v>0</v>
      </c>
      <c r="K139" s="291">
        <v>6500</v>
      </c>
      <c r="L139" s="291">
        <v>0</v>
      </c>
      <c r="M139" s="291">
        <v>0</v>
      </c>
      <c r="N139" s="291">
        <v>6500</v>
      </c>
      <c r="O139" s="291">
        <v>0</v>
      </c>
      <c r="P139" s="291">
        <v>5000</v>
      </c>
      <c r="Q139" s="291">
        <v>0</v>
      </c>
      <c r="R139" s="291">
        <v>0</v>
      </c>
      <c r="S139" s="291">
        <v>5000</v>
      </c>
      <c r="T139" s="291">
        <v>1500</v>
      </c>
      <c r="U139" s="291">
        <v>0</v>
      </c>
      <c r="V139" s="291">
        <v>0</v>
      </c>
      <c r="W139" s="291">
        <v>1500</v>
      </c>
    </row>
    <row r="140" spans="1:23" s="281" customFormat="1" ht="25.5">
      <c r="A140" s="277" t="s">
        <v>523</v>
      </c>
      <c r="B140" s="278" t="s">
        <v>400</v>
      </c>
      <c r="C140" s="279"/>
      <c r="D140" s="280"/>
      <c r="E140" s="277"/>
      <c r="F140" s="272">
        <v>656703.774</v>
      </c>
      <c r="G140" s="272">
        <v>0</v>
      </c>
      <c r="H140" s="272">
        <v>0</v>
      </c>
      <c r="I140" s="272">
        <v>656703.774</v>
      </c>
      <c r="J140" s="272">
        <v>0</v>
      </c>
      <c r="K140" s="272">
        <v>156000</v>
      </c>
      <c r="L140" s="272">
        <v>0</v>
      </c>
      <c r="M140" s="272">
        <v>0</v>
      </c>
      <c r="N140" s="272">
        <v>156000</v>
      </c>
      <c r="O140" s="272">
        <v>0</v>
      </c>
      <c r="P140" s="272">
        <v>475242.50100000005</v>
      </c>
      <c r="Q140" s="272">
        <v>0</v>
      </c>
      <c r="R140" s="272">
        <v>0</v>
      </c>
      <c r="S140" s="272">
        <v>475242.50100000005</v>
      </c>
      <c r="T140" s="272">
        <v>101956.26899999997</v>
      </c>
      <c r="U140" s="272">
        <v>0</v>
      </c>
      <c r="V140" s="272">
        <v>0</v>
      </c>
      <c r="W140" s="272">
        <v>101956.26899999997</v>
      </c>
    </row>
    <row r="141" spans="1:23" s="265" customFormat="1" ht="12.75">
      <c r="A141" s="275">
        <v>1</v>
      </c>
      <c r="B141" s="289" t="s">
        <v>225</v>
      </c>
      <c r="C141" s="290"/>
      <c r="D141" s="276"/>
      <c r="E141" s="275"/>
      <c r="F141" s="291"/>
      <c r="G141" s="291"/>
      <c r="H141" s="291"/>
      <c r="I141" s="291"/>
      <c r="J141" s="291"/>
      <c r="K141" s="291"/>
      <c r="L141" s="291"/>
      <c r="M141" s="291"/>
      <c r="N141" s="291"/>
      <c r="O141" s="291"/>
      <c r="P141" s="291"/>
      <c r="Q141" s="291"/>
      <c r="R141" s="291"/>
      <c r="S141" s="291"/>
      <c r="T141" s="291"/>
      <c r="U141" s="291"/>
      <c r="V141" s="291"/>
      <c r="W141" s="291"/>
    </row>
    <row r="142" spans="1:23" s="265" customFormat="1" ht="25.5">
      <c r="A142" s="275"/>
      <c r="B142" s="289" t="s">
        <v>524</v>
      </c>
      <c r="C142" s="290" t="s">
        <v>385</v>
      </c>
      <c r="D142" s="276" t="s">
        <v>386</v>
      </c>
      <c r="E142" s="275" t="s">
        <v>525</v>
      </c>
      <c r="F142" s="291">
        <v>7998.289</v>
      </c>
      <c r="G142" s="291">
        <v>0</v>
      </c>
      <c r="H142" s="291">
        <v>0</v>
      </c>
      <c r="I142" s="291">
        <v>7998.289</v>
      </c>
      <c r="J142" s="291">
        <v>0</v>
      </c>
      <c r="K142" s="291">
        <v>6000</v>
      </c>
      <c r="L142" s="291">
        <v>0</v>
      </c>
      <c r="M142" s="291">
        <v>0</v>
      </c>
      <c r="N142" s="291">
        <v>6000</v>
      </c>
      <c r="O142" s="291">
        <v>0</v>
      </c>
      <c r="P142" s="291">
        <v>6000</v>
      </c>
      <c r="Q142" s="291">
        <v>0</v>
      </c>
      <c r="R142" s="291">
        <v>0</v>
      </c>
      <c r="S142" s="291">
        <v>6000</v>
      </c>
      <c r="T142" s="291">
        <v>1198.7700000000004</v>
      </c>
      <c r="U142" s="291">
        <v>0</v>
      </c>
      <c r="V142" s="291">
        <v>0</v>
      </c>
      <c r="W142" s="291">
        <v>1198.7700000000004</v>
      </c>
    </row>
    <row r="143" spans="1:23" s="265" customFormat="1" ht="25.5">
      <c r="A143" s="275">
        <v>2</v>
      </c>
      <c r="B143" s="289" t="s">
        <v>195</v>
      </c>
      <c r="C143" s="290"/>
      <c r="D143" s="276"/>
      <c r="E143" s="275"/>
      <c r="F143" s="291"/>
      <c r="G143" s="291"/>
      <c r="H143" s="291"/>
      <c r="I143" s="291"/>
      <c r="J143" s="291"/>
      <c r="K143" s="291"/>
      <c r="L143" s="291"/>
      <c r="M143" s="291"/>
      <c r="N143" s="291"/>
      <c r="O143" s="291"/>
      <c r="P143" s="291"/>
      <c r="Q143" s="291"/>
      <c r="R143" s="291"/>
      <c r="S143" s="291"/>
      <c r="T143" s="291"/>
      <c r="U143" s="291"/>
      <c r="V143" s="291"/>
      <c r="W143" s="291"/>
    </row>
    <row r="144" spans="1:23" s="265" customFormat="1" ht="25.5">
      <c r="A144" s="275"/>
      <c r="B144" s="289" t="s">
        <v>526</v>
      </c>
      <c r="C144" s="290" t="s">
        <v>385</v>
      </c>
      <c r="D144" s="276" t="s">
        <v>369</v>
      </c>
      <c r="E144" s="275" t="s">
        <v>527</v>
      </c>
      <c r="F144" s="291">
        <v>648705.485</v>
      </c>
      <c r="G144" s="291">
        <v>0</v>
      </c>
      <c r="H144" s="291">
        <v>0</v>
      </c>
      <c r="I144" s="291">
        <v>648705.485</v>
      </c>
      <c r="J144" s="291">
        <v>0</v>
      </c>
      <c r="K144" s="291">
        <v>150000</v>
      </c>
      <c r="L144" s="291">
        <v>0</v>
      </c>
      <c r="M144" s="291">
        <v>0</v>
      </c>
      <c r="N144" s="291">
        <v>150000</v>
      </c>
      <c r="O144" s="291">
        <v>0</v>
      </c>
      <c r="P144" s="291">
        <v>469242.50100000005</v>
      </c>
      <c r="Q144" s="291">
        <v>0</v>
      </c>
      <c r="R144" s="291">
        <v>0</v>
      </c>
      <c r="S144" s="291">
        <v>469242.50100000005</v>
      </c>
      <c r="T144" s="291">
        <v>100757.49899999997</v>
      </c>
      <c r="U144" s="291">
        <v>0</v>
      </c>
      <c r="V144" s="291">
        <v>0</v>
      </c>
      <c r="W144" s="291">
        <v>100757.49899999997</v>
      </c>
    </row>
    <row r="145" spans="1:23" s="287" customFormat="1" ht="12.75">
      <c r="A145" s="282" t="s">
        <v>528</v>
      </c>
      <c r="B145" s="297" t="s">
        <v>193</v>
      </c>
      <c r="C145" s="282"/>
      <c r="D145" s="285"/>
      <c r="E145" s="282"/>
      <c r="F145" s="286"/>
      <c r="G145" s="286"/>
      <c r="H145" s="286"/>
      <c r="I145" s="286"/>
      <c r="J145" s="286"/>
      <c r="K145" s="286"/>
      <c r="L145" s="286"/>
      <c r="M145" s="286"/>
      <c r="N145" s="286"/>
      <c r="O145" s="286"/>
      <c r="P145" s="286"/>
      <c r="Q145" s="286"/>
      <c r="R145" s="286"/>
      <c r="S145" s="286"/>
      <c r="T145" s="286">
        <v>516910.0000000001</v>
      </c>
      <c r="U145" s="286">
        <v>0</v>
      </c>
      <c r="V145" s="286">
        <v>361910</v>
      </c>
      <c r="W145" s="286">
        <v>155000.00000000012</v>
      </c>
    </row>
    <row r="146" spans="1:23" s="302" customFormat="1" ht="12.75">
      <c r="A146" s="298" t="s">
        <v>529</v>
      </c>
      <c r="B146" s="299" t="s">
        <v>530</v>
      </c>
      <c r="C146" s="298"/>
      <c r="D146" s="300"/>
      <c r="E146" s="298"/>
      <c r="F146" s="301"/>
      <c r="G146" s="301"/>
      <c r="H146" s="301"/>
      <c r="I146" s="301"/>
      <c r="J146" s="301"/>
      <c r="K146" s="301"/>
      <c r="L146" s="301"/>
      <c r="M146" s="301"/>
      <c r="N146" s="301"/>
      <c r="O146" s="301"/>
      <c r="P146" s="301"/>
      <c r="Q146" s="301"/>
      <c r="R146" s="301"/>
      <c r="S146" s="301"/>
      <c r="T146" s="301">
        <v>155000.00000000012</v>
      </c>
      <c r="U146" s="301"/>
      <c r="V146" s="301"/>
      <c r="W146" s="301">
        <v>155000.00000000012</v>
      </c>
    </row>
    <row r="147" spans="1:23" s="302" customFormat="1" ht="25.5">
      <c r="A147" s="298" t="s">
        <v>531</v>
      </c>
      <c r="B147" s="299" t="s">
        <v>532</v>
      </c>
      <c r="C147" s="298"/>
      <c r="D147" s="300"/>
      <c r="E147" s="298"/>
      <c r="F147" s="301"/>
      <c r="G147" s="301"/>
      <c r="H147" s="301"/>
      <c r="I147" s="301"/>
      <c r="J147" s="301"/>
      <c r="K147" s="301"/>
      <c r="L147" s="301"/>
      <c r="M147" s="301"/>
      <c r="N147" s="301"/>
      <c r="O147" s="301"/>
      <c r="P147" s="301"/>
      <c r="Q147" s="301"/>
      <c r="R147" s="301"/>
      <c r="S147" s="301"/>
      <c r="T147" s="301">
        <v>361910</v>
      </c>
      <c r="U147" s="301"/>
      <c r="V147" s="301">
        <v>361910</v>
      </c>
      <c r="W147" s="301"/>
    </row>
    <row r="148" spans="1:23" s="265" customFormat="1" ht="12.75">
      <c r="A148" s="303"/>
      <c r="B148" s="304"/>
      <c r="C148" s="303"/>
      <c r="D148" s="305"/>
      <c r="E148" s="303"/>
      <c r="F148" s="306"/>
      <c r="G148" s="306"/>
      <c r="H148" s="306"/>
      <c r="I148" s="306"/>
      <c r="J148" s="306"/>
      <c r="K148" s="306"/>
      <c r="L148" s="306"/>
      <c r="M148" s="306"/>
      <c r="N148" s="306"/>
      <c r="O148" s="306"/>
      <c r="P148" s="306"/>
      <c r="Q148" s="306"/>
      <c r="R148" s="306"/>
      <c r="S148" s="306"/>
      <c r="T148" s="306"/>
      <c r="U148" s="306"/>
      <c r="V148" s="306"/>
      <c r="W148" s="306"/>
    </row>
    <row r="149" spans="6:23" ht="18.75">
      <c r="F149" s="307"/>
      <c r="G149" s="307"/>
      <c r="H149" s="307"/>
      <c r="I149" s="307"/>
      <c r="J149" s="307"/>
      <c r="K149" s="307"/>
      <c r="L149" s="307"/>
      <c r="M149" s="307"/>
      <c r="N149" s="307"/>
      <c r="O149" s="307"/>
      <c r="P149" s="307"/>
      <c r="Q149" s="307"/>
      <c r="R149" s="307"/>
      <c r="S149" s="307"/>
      <c r="T149" s="307"/>
      <c r="U149" s="307"/>
      <c r="V149" s="307"/>
      <c r="W149" s="307"/>
    </row>
    <row r="150" spans="6:23" ht="18.75">
      <c r="F150" s="307"/>
      <c r="G150" s="307"/>
      <c r="H150" s="307"/>
      <c r="I150" s="307"/>
      <c r="J150" s="307"/>
      <c r="K150" s="307"/>
      <c r="L150" s="307"/>
      <c r="M150" s="307"/>
      <c r="N150" s="307"/>
      <c r="O150" s="307"/>
      <c r="P150" s="307"/>
      <c r="Q150" s="307"/>
      <c r="R150" s="307"/>
      <c r="S150" s="307"/>
      <c r="T150" s="307"/>
      <c r="U150" s="307"/>
      <c r="V150" s="307"/>
      <c r="W150" s="307"/>
    </row>
    <row r="151" spans="6:23" ht="18.75">
      <c r="F151" s="307"/>
      <c r="G151" s="307"/>
      <c r="H151" s="307"/>
      <c r="I151" s="307"/>
      <c r="J151" s="307"/>
      <c r="K151" s="307"/>
      <c r="L151" s="307"/>
      <c r="M151" s="307"/>
      <c r="N151" s="307"/>
      <c r="O151" s="307"/>
      <c r="P151" s="307"/>
      <c r="Q151" s="307"/>
      <c r="R151" s="307"/>
      <c r="S151" s="307"/>
      <c r="T151" s="307"/>
      <c r="U151" s="307"/>
      <c r="V151" s="307"/>
      <c r="W151" s="307"/>
    </row>
    <row r="152" spans="6:23" ht="18.75">
      <c r="F152" s="307"/>
      <c r="G152" s="307"/>
      <c r="H152" s="307"/>
      <c r="I152" s="307"/>
      <c r="J152" s="307"/>
      <c r="K152" s="307"/>
      <c r="L152" s="307"/>
      <c r="M152" s="307"/>
      <c r="N152" s="307"/>
      <c r="O152" s="307"/>
      <c r="P152" s="307"/>
      <c r="Q152" s="307"/>
      <c r="R152" s="307"/>
      <c r="S152" s="307"/>
      <c r="T152" s="307"/>
      <c r="U152" s="307"/>
      <c r="V152" s="307"/>
      <c r="W152" s="307"/>
    </row>
    <row r="153" spans="6:23" ht="18.75">
      <c r="F153" s="307"/>
      <c r="G153" s="307"/>
      <c r="H153" s="307"/>
      <c r="I153" s="307"/>
      <c r="J153" s="307"/>
      <c r="K153" s="307"/>
      <c r="L153" s="307"/>
      <c r="M153" s="307"/>
      <c r="N153" s="307"/>
      <c r="O153" s="307"/>
      <c r="P153" s="307"/>
      <c r="Q153" s="307"/>
      <c r="R153" s="307"/>
      <c r="S153" s="307"/>
      <c r="T153" s="307"/>
      <c r="U153" s="307"/>
      <c r="V153" s="307"/>
      <c r="W153" s="307"/>
    </row>
    <row r="154" spans="6:23" ht="18.75">
      <c r="F154" s="307"/>
      <c r="G154" s="307"/>
      <c r="H154" s="307"/>
      <c r="I154" s="307"/>
      <c r="J154" s="307"/>
      <c r="K154" s="307"/>
      <c r="L154" s="307"/>
      <c r="M154" s="307"/>
      <c r="N154" s="307"/>
      <c r="O154" s="307"/>
      <c r="P154" s="307"/>
      <c r="Q154" s="307"/>
      <c r="R154" s="307"/>
      <c r="S154" s="307"/>
      <c r="T154" s="307"/>
      <c r="U154" s="307"/>
      <c r="V154" s="307"/>
      <c r="W154" s="307"/>
    </row>
    <row r="155" spans="6:23" ht="18.75">
      <c r="F155" s="307"/>
      <c r="G155" s="307"/>
      <c r="H155" s="307"/>
      <c r="I155" s="307"/>
      <c r="J155" s="307"/>
      <c r="K155" s="307"/>
      <c r="L155" s="307"/>
      <c r="M155" s="307"/>
      <c r="N155" s="307"/>
      <c r="O155" s="307"/>
      <c r="P155" s="307"/>
      <c r="Q155" s="307"/>
      <c r="R155" s="307"/>
      <c r="S155" s="307"/>
      <c r="T155" s="307"/>
      <c r="U155" s="307"/>
      <c r="V155" s="307"/>
      <c r="W155" s="307"/>
    </row>
    <row r="156" spans="6:23" ht="18.75">
      <c r="F156" s="307"/>
      <c r="G156" s="307"/>
      <c r="H156" s="307"/>
      <c r="I156" s="307"/>
      <c r="J156" s="307"/>
      <c r="K156" s="307"/>
      <c r="L156" s="307"/>
      <c r="M156" s="307"/>
      <c r="N156" s="307"/>
      <c r="O156" s="307"/>
      <c r="P156" s="307"/>
      <c r="Q156" s="307"/>
      <c r="R156" s="307"/>
      <c r="S156" s="307"/>
      <c r="T156" s="307"/>
      <c r="U156" s="307"/>
      <c r="V156" s="307"/>
      <c r="W156" s="307"/>
    </row>
    <row r="157" spans="6:23" ht="18.75">
      <c r="F157" s="307"/>
      <c r="G157" s="307"/>
      <c r="H157" s="307"/>
      <c r="I157" s="307"/>
      <c r="J157" s="307"/>
      <c r="K157" s="307"/>
      <c r="L157" s="307"/>
      <c r="M157" s="307"/>
      <c r="N157" s="307"/>
      <c r="O157" s="307"/>
      <c r="P157" s="307"/>
      <c r="Q157" s="307"/>
      <c r="R157" s="307"/>
      <c r="S157" s="307"/>
      <c r="T157" s="307"/>
      <c r="U157" s="307"/>
      <c r="V157" s="307"/>
      <c r="W157" s="307"/>
    </row>
    <row r="158" spans="6:23" ht="18.75">
      <c r="F158" s="307"/>
      <c r="G158" s="307"/>
      <c r="H158" s="307"/>
      <c r="I158" s="307"/>
      <c r="J158" s="307"/>
      <c r="K158" s="307"/>
      <c r="L158" s="307"/>
      <c r="M158" s="307"/>
      <c r="N158" s="307"/>
      <c r="O158" s="307"/>
      <c r="P158" s="307"/>
      <c r="Q158" s="307"/>
      <c r="R158" s="307"/>
      <c r="S158" s="307"/>
      <c r="T158" s="307"/>
      <c r="U158" s="307"/>
      <c r="V158" s="307"/>
      <c r="W158" s="307"/>
    </row>
    <row r="159" spans="6:23" ht="18.75">
      <c r="F159" s="307"/>
      <c r="G159" s="307"/>
      <c r="H159" s="307"/>
      <c r="I159" s="307"/>
      <c r="J159" s="307"/>
      <c r="K159" s="307"/>
      <c r="L159" s="307"/>
      <c r="M159" s="307"/>
      <c r="N159" s="307"/>
      <c r="O159" s="307"/>
      <c r="P159" s="307"/>
      <c r="Q159" s="307"/>
      <c r="R159" s="307"/>
      <c r="S159" s="307"/>
      <c r="T159" s="307"/>
      <c r="U159" s="307"/>
      <c r="V159" s="307"/>
      <c r="W159" s="307"/>
    </row>
    <row r="160" spans="6:23" ht="18.75">
      <c r="F160" s="307"/>
      <c r="G160" s="307"/>
      <c r="H160" s="307"/>
      <c r="I160" s="307"/>
      <c r="J160" s="307"/>
      <c r="K160" s="307"/>
      <c r="L160" s="307"/>
      <c r="M160" s="307"/>
      <c r="N160" s="307"/>
      <c r="O160" s="307"/>
      <c r="P160" s="307"/>
      <c r="Q160" s="307"/>
      <c r="R160" s="307"/>
      <c r="S160" s="307"/>
      <c r="T160" s="307"/>
      <c r="U160" s="307"/>
      <c r="V160" s="307"/>
      <c r="W160" s="307"/>
    </row>
    <row r="161" spans="6:23" ht="18.75">
      <c r="F161" s="307"/>
      <c r="G161" s="307"/>
      <c r="H161" s="307"/>
      <c r="I161" s="307"/>
      <c r="J161" s="307"/>
      <c r="K161" s="307"/>
      <c r="L161" s="307"/>
      <c r="M161" s="307"/>
      <c r="N161" s="307"/>
      <c r="O161" s="307"/>
      <c r="P161" s="307"/>
      <c r="Q161" s="307"/>
      <c r="R161" s="307"/>
      <c r="S161" s="307"/>
      <c r="T161" s="307"/>
      <c r="U161" s="307"/>
      <c r="V161" s="307"/>
      <c r="W161" s="307"/>
    </row>
    <row r="162" spans="6:23" ht="18.75">
      <c r="F162" s="307"/>
      <c r="G162" s="307"/>
      <c r="H162" s="307"/>
      <c r="I162" s="307"/>
      <c r="J162" s="307"/>
      <c r="K162" s="307"/>
      <c r="L162" s="307"/>
      <c r="M162" s="307"/>
      <c r="N162" s="307"/>
      <c r="O162" s="307"/>
      <c r="P162" s="307"/>
      <c r="Q162" s="307"/>
      <c r="R162" s="307"/>
      <c r="S162" s="307"/>
      <c r="T162" s="307"/>
      <c r="U162" s="307"/>
      <c r="V162" s="307"/>
      <c r="W162" s="307"/>
    </row>
    <row r="163" spans="6:23" ht="18.75">
      <c r="F163" s="307"/>
      <c r="G163" s="307"/>
      <c r="H163" s="307"/>
      <c r="I163" s="307"/>
      <c r="J163" s="307"/>
      <c r="K163" s="307"/>
      <c r="L163" s="307"/>
      <c r="M163" s="307"/>
      <c r="N163" s="307"/>
      <c r="O163" s="307"/>
      <c r="P163" s="307"/>
      <c r="Q163" s="307"/>
      <c r="R163" s="307"/>
      <c r="S163" s="307"/>
      <c r="T163" s="307"/>
      <c r="U163" s="307"/>
      <c r="V163" s="307"/>
      <c r="W163" s="307"/>
    </row>
  </sheetData>
  <sheetProtection/>
  <mergeCells count="22">
    <mergeCell ref="E5:J5"/>
    <mergeCell ref="K5:O6"/>
    <mergeCell ref="P7:P8"/>
    <mergeCell ref="Q7:S7"/>
    <mergeCell ref="R1:W1"/>
    <mergeCell ref="A2:W2"/>
    <mergeCell ref="A3:W3"/>
    <mergeCell ref="R4:W4"/>
    <mergeCell ref="A5:A8"/>
    <mergeCell ref="B5:B8"/>
    <mergeCell ref="C5:C8"/>
    <mergeCell ref="D5:D8"/>
    <mergeCell ref="T7:T8"/>
    <mergeCell ref="U7:W7"/>
    <mergeCell ref="P5:S6"/>
    <mergeCell ref="T5:W6"/>
    <mergeCell ref="E6:E8"/>
    <mergeCell ref="F6:J6"/>
    <mergeCell ref="F7:F8"/>
    <mergeCell ref="G7:J7"/>
    <mergeCell ref="K7:K8"/>
    <mergeCell ref="L7:O7"/>
  </mergeCells>
  <printOptions/>
  <pageMargins left="0.2" right="0.2" top="0.5" bottom="0.5" header="0.3" footer="0.3"/>
  <pageSetup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A4" sqref="A4"/>
    </sheetView>
  </sheetViews>
  <sheetFormatPr defaultColWidth="9.140625" defaultRowHeight="15"/>
  <cols>
    <col min="1" max="1" width="5.421875" style="243" customWidth="1"/>
    <col min="2" max="2" width="30.28125" style="243" customWidth="1"/>
    <col min="3" max="11" width="9.140625" style="243" customWidth="1"/>
    <col min="12" max="12" width="8.8515625" style="243" customWidth="1"/>
    <col min="13" max="16384" width="9.140625" style="243" customWidth="1"/>
  </cols>
  <sheetData>
    <row r="1" spans="11:12" ht="18.75">
      <c r="K1" s="634"/>
      <c r="L1" s="634"/>
    </row>
    <row r="2" spans="1:12" ht="39" customHeight="1">
      <c r="A2" s="661" t="s">
        <v>700</v>
      </c>
      <c r="B2" s="661"/>
      <c r="C2" s="661"/>
      <c r="D2" s="661"/>
      <c r="E2" s="661"/>
      <c r="F2" s="661"/>
      <c r="G2" s="661"/>
      <c r="H2" s="661"/>
      <c r="I2" s="661"/>
      <c r="J2" s="661"/>
      <c r="K2" s="661"/>
      <c r="L2" s="661"/>
    </row>
    <row r="3" spans="1:12" s="664" customFormat="1" ht="18.75">
      <c r="A3" s="662" t="str">
        <f>'45'!A3:W3</f>
        <v>(Kèm theo Công văn số 3599/STC-KHNS ngày  5/12/2019 của  Sở Tài chính)</v>
      </c>
      <c r="B3" s="663"/>
      <c r="C3" s="663"/>
      <c r="D3" s="663"/>
      <c r="E3" s="663"/>
      <c r="F3" s="663"/>
      <c r="G3" s="663"/>
      <c r="H3" s="663"/>
      <c r="I3" s="663"/>
      <c r="J3" s="663"/>
      <c r="K3" s="663"/>
      <c r="L3" s="663"/>
    </row>
    <row r="4" ht="15">
      <c r="K4" s="665" t="s">
        <v>52</v>
      </c>
    </row>
    <row r="5" spans="1:12" ht="18.75" customHeight="1">
      <c r="A5" s="522" t="s">
        <v>2</v>
      </c>
      <c r="B5" s="522" t="s">
        <v>701</v>
      </c>
      <c r="C5" s="522" t="s">
        <v>702</v>
      </c>
      <c r="D5" s="522" t="s">
        <v>703</v>
      </c>
      <c r="E5" s="522"/>
      <c r="F5" s="522"/>
      <c r="G5" s="522"/>
      <c r="H5" s="522" t="s">
        <v>55</v>
      </c>
      <c r="I5" s="522"/>
      <c r="J5" s="522"/>
      <c r="K5" s="522"/>
      <c r="L5" s="522" t="s">
        <v>704</v>
      </c>
    </row>
    <row r="6" spans="1:12" ht="35.25" customHeight="1">
      <c r="A6" s="522"/>
      <c r="B6" s="522"/>
      <c r="C6" s="522"/>
      <c r="D6" s="522" t="s">
        <v>705</v>
      </c>
      <c r="E6" s="522"/>
      <c r="F6" s="522" t="s">
        <v>706</v>
      </c>
      <c r="G6" s="522" t="s">
        <v>707</v>
      </c>
      <c r="H6" s="522" t="s">
        <v>705</v>
      </c>
      <c r="I6" s="522"/>
      <c r="J6" s="522" t="s">
        <v>706</v>
      </c>
      <c r="K6" s="522" t="s">
        <v>707</v>
      </c>
      <c r="L6" s="522"/>
    </row>
    <row r="7" spans="1:12" ht="46.5" customHeight="1">
      <c r="A7" s="522"/>
      <c r="B7" s="522"/>
      <c r="C7" s="522"/>
      <c r="D7" s="122" t="s">
        <v>187</v>
      </c>
      <c r="E7" s="122" t="s">
        <v>708</v>
      </c>
      <c r="F7" s="522"/>
      <c r="G7" s="522"/>
      <c r="H7" s="122" t="s">
        <v>187</v>
      </c>
      <c r="I7" s="122" t="s">
        <v>708</v>
      </c>
      <c r="J7" s="522"/>
      <c r="K7" s="522"/>
      <c r="L7" s="522"/>
    </row>
    <row r="8" spans="1:12" ht="25.5">
      <c r="A8" s="122" t="s">
        <v>10</v>
      </c>
      <c r="B8" s="122" t="s">
        <v>11</v>
      </c>
      <c r="C8" s="122">
        <v>1</v>
      </c>
      <c r="D8" s="122">
        <v>2</v>
      </c>
      <c r="E8" s="122">
        <v>3</v>
      </c>
      <c r="F8" s="122">
        <v>4</v>
      </c>
      <c r="G8" s="122" t="s">
        <v>709</v>
      </c>
      <c r="H8" s="122">
        <v>6</v>
      </c>
      <c r="I8" s="122">
        <v>7</v>
      </c>
      <c r="J8" s="122">
        <v>8</v>
      </c>
      <c r="K8" s="122" t="s">
        <v>710</v>
      </c>
      <c r="L8" s="122" t="s">
        <v>711</v>
      </c>
    </row>
    <row r="9" spans="1:12" ht="15">
      <c r="A9" s="666">
        <v>1</v>
      </c>
      <c r="B9" s="667" t="s">
        <v>712</v>
      </c>
      <c r="C9" s="668">
        <v>150</v>
      </c>
      <c r="D9" s="669">
        <v>0</v>
      </c>
      <c r="E9" s="669">
        <v>0</v>
      </c>
      <c r="F9" s="669">
        <v>0</v>
      </c>
      <c r="G9" s="669">
        <v>150</v>
      </c>
      <c r="H9" s="669">
        <v>0</v>
      </c>
      <c r="I9" s="669">
        <v>0</v>
      </c>
      <c r="J9" s="669">
        <v>75</v>
      </c>
      <c r="K9" s="669">
        <v>-75</v>
      </c>
      <c r="L9" s="669">
        <v>75</v>
      </c>
    </row>
    <row r="10" spans="1:12" ht="15">
      <c r="A10" s="255">
        <v>2</v>
      </c>
      <c r="B10" s="670" t="s">
        <v>713</v>
      </c>
      <c r="C10" s="671">
        <v>1721</v>
      </c>
      <c r="D10" s="672">
        <v>0</v>
      </c>
      <c r="E10" s="672">
        <v>0</v>
      </c>
      <c r="F10" s="672">
        <v>0</v>
      </c>
      <c r="G10" s="672">
        <v>1721</v>
      </c>
      <c r="H10" s="672">
        <v>0</v>
      </c>
      <c r="I10" s="672">
        <v>0</v>
      </c>
      <c r="J10" s="672">
        <v>0</v>
      </c>
      <c r="K10" s="672">
        <v>0</v>
      </c>
      <c r="L10" s="672">
        <v>1721</v>
      </c>
    </row>
    <row r="11" spans="1:12" ht="15">
      <c r="A11" s="255">
        <v>3</v>
      </c>
      <c r="B11" s="670" t="s">
        <v>714</v>
      </c>
      <c r="C11" s="672">
        <v>1353</v>
      </c>
      <c r="D11" s="672">
        <v>0</v>
      </c>
      <c r="E11" s="672">
        <v>0</v>
      </c>
      <c r="F11" s="672">
        <v>0</v>
      </c>
      <c r="G11" s="672">
        <v>1353</v>
      </c>
      <c r="H11" s="672">
        <v>0</v>
      </c>
      <c r="I11" s="672">
        <v>0</v>
      </c>
      <c r="J11" s="672">
        <v>0</v>
      </c>
      <c r="K11" s="672">
        <v>0</v>
      </c>
      <c r="L11" s="672">
        <v>1353</v>
      </c>
    </row>
    <row r="12" spans="1:12" s="675" customFormat="1" ht="30">
      <c r="A12" s="673">
        <v>4</v>
      </c>
      <c r="B12" s="674" t="s">
        <v>715</v>
      </c>
      <c r="C12" s="671">
        <v>812.0999999999999</v>
      </c>
      <c r="D12" s="671">
        <v>650</v>
      </c>
      <c r="E12" s="671">
        <v>0</v>
      </c>
      <c r="F12" s="671">
        <v>540</v>
      </c>
      <c r="G12" s="671">
        <v>922.0999999999999</v>
      </c>
      <c r="H12" s="671">
        <v>333</v>
      </c>
      <c r="I12" s="671">
        <v>0</v>
      </c>
      <c r="J12" s="671">
        <v>384</v>
      </c>
      <c r="K12" s="671">
        <v>-51</v>
      </c>
      <c r="L12" s="671">
        <v>761.0999999999999</v>
      </c>
    </row>
    <row r="13" spans="1:12" ht="45">
      <c r="A13" s="255">
        <v>5</v>
      </c>
      <c r="B13" s="676" t="s">
        <v>716</v>
      </c>
      <c r="C13" s="672">
        <v>1581.1999999999996</v>
      </c>
      <c r="D13" s="672">
        <v>416</v>
      </c>
      <c r="E13" s="672">
        <v>0</v>
      </c>
      <c r="F13" s="672">
        <v>460</v>
      </c>
      <c r="G13" s="672">
        <v>1537.1999999999996</v>
      </c>
      <c r="H13" s="672">
        <v>416</v>
      </c>
      <c r="I13" s="672">
        <v>0</v>
      </c>
      <c r="J13" s="672">
        <v>460</v>
      </c>
      <c r="K13" s="672">
        <v>-44</v>
      </c>
      <c r="L13" s="672">
        <v>1537.1999999999996</v>
      </c>
    </row>
    <row r="14" spans="1:12" s="675" customFormat="1" ht="15">
      <c r="A14" s="677">
        <v>6</v>
      </c>
      <c r="B14" s="678" t="s">
        <v>717</v>
      </c>
      <c r="C14" s="679">
        <v>1204</v>
      </c>
      <c r="D14" s="679">
        <v>190</v>
      </c>
      <c r="E14" s="679">
        <v>0</v>
      </c>
      <c r="F14" s="679">
        <v>190</v>
      </c>
      <c r="G14" s="679">
        <v>1204</v>
      </c>
      <c r="H14" s="679">
        <v>190</v>
      </c>
      <c r="I14" s="679">
        <v>0</v>
      </c>
      <c r="J14" s="679">
        <v>190</v>
      </c>
      <c r="K14" s="679">
        <v>0</v>
      </c>
      <c r="L14" s="679">
        <v>1204</v>
      </c>
    </row>
    <row r="15" spans="1:12" s="675" customFormat="1" ht="15">
      <c r="A15" s="677">
        <v>7</v>
      </c>
      <c r="B15" s="678" t="s">
        <v>718</v>
      </c>
      <c r="C15" s="679">
        <v>3158</v>
      </c>
      <c r="D15" s="679">
        <v>5000</v>
      </c>
      <c r="E15" s="679">
        <v>0</v>
      </c>
      <c r="F15" s="679">
        <v>4900</v>
      </c>
      <c r="G15" s="679">
        <v>3258</v>
      </c>
      <c r="H15" s="679">
        <v>12000</v>
      </c>
      <c r="I15" s="679">
        <v>0</v>
      </c>
      <c r="J15" s="679">
        <v>10000</v>
      </c>
      <c r="K15" s="679">
        <v>2000</v>
      </c>
      <c r="L15" s="679">
        <v>5158</v>
      </c>
    </row>
    <row r="16" spans="1:12" s="675" customFormat="1" ht="15">
      <c r="A16" s="673">
        <v>8</v>
      </c>
      <c r="B16" s="678" t="s">
        <v>719</v>
      </c>
      <c r="C16" s="671">
        <v>846</v>
      </c>
      <c r="D16" s="671">
        <v>1000</v>
      </c>
      <c r="E16" s="671">
        <v>0</v>
      </c>
      <c r="F16" s="671">
        <v>700</v>
      </c>
      <c r="G16" s="671">
        <v>1146</v>
      </c>
      <c r="H16" s="671">
        <v>50</v>
      </c>
      <c r="I16" s="671">
        <v>0</v>
      </c>
      <c r="J16" s="671">
        <v>200</v>
      </c>
      <c r="K16" s="671">
        <v>-150</v>
      </c>
      <c r="L16" s="671">
        <v>696</v>
      </c>
    </row>
    <row r="17" spans="1:12" s="675" customFormat="1" ht="30">
      <c r="A17" s="673">
        <v>9</v>
      </c>
      <c r="B17" s="678" t="s">
        <v>720</v>
      </c>
      <c r="C17" s="671">
        <v>116</v>
      </c>
      <c r="D17" s="671">
        <v>0</v>
      </c>
      <c r="E17" s="671">
        <v>0</v>
      </c>
      <c r="F17" s="671">
        <v>100</v>
      </c>
      <c r="G17" s="671">
        <v>16</v>
      </c>
      <c r="H17" s="671">
        <v>0</v>
      </c>
      <c r="I17" s="671">
        <v>0</v>
      </c>
      <c r="J17" s="671">
        <v>100</v>
      </c>
      <c r="K17" s="671">
        <v>-100</v>
      </c>
      <c r="L17" s="671">
        <v>16</v>
      </c>
    </row>
    <row r="18" spans="1:12" s="675" customFormat="1" ht="30">
      <c r="A18" s="673">
        <v>10</v>
      </c>
      <c r="B18" s="678" t="s">
        <v>721</v>
      </c>
      <c r="C18" s="671">
        <v>493</v>
      </c>
      <c r="D18" s="671">
        <v>1072</v>
      </c>
      <c r="E18" s="671">
        <v>0</v>
      </c>
      <c r="F18" s="671">
        <v>825</v>
      </c>
      <c r="G18" s="671">
        <v>740</v>
      </c>
      <c r="H18" s="671">
        <v>1072</v>
      </c>
      <c r="I18" s="671">
        <v>0</v>
      </c>
      <c r="J18" s="671">
        <v>825</v>
      </c>
      <c r="K18" s="671">
        <v>247</v>
      </c>
      <c r="L18" s="671">
        <v>740</v>
      </c>
    </row>
    <row r="19" spans="1:12" s="675" customFormat="1" ht="30">
      <c r="A19" s="673">
        <v>11</v>
      </c>
      <c r="B19" s="678" t="s">
        <v>722</v>
      </c>
      <c r="C19" s="671">
        <v>21941</v>
      </c>
      <c r="D19" s="671">
        <v>20707</v>
      </c>
      <c r="E19" s="671">
        <v>0</v>
      </c>
      <c r="F19" s="671">
        <v>8123</v>
      </c>
      <c r="G19" s="671">
        <v>34525</v>
      </c>
      <c r="H19" s="671">
        <v>20707</v>
      </c>
      <c r="I19" s="671">
        <v>0</v>
      </c>
      <c r="J19" s="671">
        <v>8123</v>
      </c>
      <c r="K19" s="671">
        <v>12584</v>
      </c>
      <c r="L19" s="671">
        <v>34525</v>
      </c>
    </row>
    <row r="20" spans="1:12" ht="30">
      <c r="A20" s="255">
        <v>12</v>
      </c>
      <c r="B20" s="676" t="s">
        <v>723</v>
      </c>
      <c r="C20" s="672">
        <v>84.39999999999998</v>
      </c>
      <c r="D20" s="672">
        <v>0</v>
      </c>
      <c r="E20" s="672">
        <v>0</v>
      </c>
      <c r="F20" s="672">
        <v>84</v>
      </c>
      <c r="G20" s="672">
        <v>0.39999999999997726</v>
      </c>
      <c r="H20" s="672">
        <v>18.265</v>
      </c>
      <c r="I20" s="672">
        <v>0</v>
      </c>
      <c r="J20" s="672">
        <v>102.455</v>
      </c>
      <c r="K20" s="672">
        <v>-84.19</v>
      </c>
      <c r="L20" s="672">
        <v>0.20999999999997954</v>
      </c>
    </row>
    <row r="21" spans="1:12" ht="15">
      <c r="A21" s="255">
        <v>13</v>
      </c>
      <c r="B21" s="676" t="s">
        <v>724</v>
      </c>
      <c r="C21" s="672">
        <v>0</v>
      </c>
      <c r="D21" s="672">
        <v>117278</v>
      </c>
      <c r="E21" s="672">
        <v>53624</v>
      </c>
      <c r="F21" s="672">
        <v>117278</v>
      </c>
      <c r="G21" s="672">
        <v>0</v>
      </c>
      <c r="H21" s="672">
        <v>117278</v>
      </c>
      <c r="I21" s="672">
        <v>53624</v>
      </c>
      <c r="J21" s="672">
        <v>117278</v>
      </c>
      <c r="K21" s="672">
        <v>0</v>
      </c>
      <c r="L21" s="672">
        <v>0</v>
      </c>
    </row>
    <row r="22" spans="1:12" s="675" customFormat="1" ht="15">
      <c r="A22" s="673">
        <v>14</v>
      </c>
      <c r="B22" s="678" t="s">
        <v>725</v>
      </c>
      <c r="C22" s="671">
        <v>31516</v>
      </c>
      <c r="D22" s="671">
        <v>21110</v>
      </c>
      <c r="E22" s="671">
        <v>0</v>
      </c>
      <c r="F22" s="671">
        <v>43000</v>
      </c>
      <c r="G22" s="671">
        <v>9626</v>
      </c>
      <c r="H22" s="671">
        <v>25494</v>
      </c>
      <c r="I22" s="671">
        <v>0</v>
      </c>
      <c r="J22" s="671">
        <v>21193</v>
      </c>
      <c r="K22" s="671">
        <v>4301</v>
      </c>
      <c r="L22" s="671">
        <v>35817</v>
      </c>
    </row>
    <row r="23" spans="1:12" s="675" customFormat="1" ht="15">
      <c r="A23" s="673">
        <v>15</v>
      </c>
      <c r="B23" s="678" t="s">
        <v>726</v>
      </c>
      <c r="C23" s="671">
        <v>4386</v>
      </c>
      <c r="D23" s="671">
        <v>1300</v>
      </c>
      <c r="E23" s="671">
        <v>0</v>
      </c>
      <c r="F23" s="671">
        <v>1000</v>
      </c>
      <c r="G23" s="671">
        <v>4686</v>
      </c>
      <c r="H23" s="671">
        <v>1245</v>
      </c>
      <c r="I23" s="671">
        <v>0</v>
      </c>
      <c r="J23" s="671">
        <v>996</v>
      </c>
      <c r="K23" s="671">
        <v>249</v>
      </c>
      <c r="L23" s="671">
        <v>4635</v>
      </c>
    </row>
    <row r="24" spans="1:12" s="675" customFormat="1" ht="24" customHeight="1">
      <c r="A24" s="673">
        <v>16</v>
      </c>
      <c r="B24" s="678" t="s">
        <v>727</v>
      </c>
      <c r="C24" s="680">
        <v>1475</v>
      </c>
      <c r="D24" s="680">
        <v>0</v>
      </c>
      <c r="E24" s="680">
        <v>0</v>
      </c>
      <c r="F24" s="680">
        <v>0</v>
      </c>
      <c r="G24" s="671">
        <v>1475</v>
      </c>
      <c r="H24" s="680">
        <v>0</v>
      </c>
      <c r="I24" s="680">
        <v>0</v>
      </c>
      <c r="J24" s="680">
        <v>0</v>
      </c>
      <c r="K24" s="671">
        <v>0</v>
      </c>
      <c r="L24" s="671">
        <v>1475</v>
      </c>
    </row>
    <row r="25" spans="1:14" s="675" customFormat="1" ht="15">
      <c r="A25" s="673">
        <v>17</v>
      </c>
      <c r="B25" s="678" t="s">
        <v>728</v>
      </c>
      <c r="C25" s="680">
        <v>2019.7</v>
      </c>
      <c r="D25" s="671">
        <v>6074</v>
      </c>
      <c r="E25" s="671">
        <v>2000</v>
      </c>
      <c r="F25" s="671">
        <v>8093.7</v>
      </c>
      <c r="G25" s="671">
        <v>0</v>
      </c>
      <c r="H25" s="671">
        <v>6074</v>
      </c>
      <c r="I25" s="671">
        <v>2000</v>
      </c>
      <c r="J25" s="671">
        <v>8094</v>
      </c>
      <c r="K25" s="671">
        <v>-2020</v>
      </c>
      <c r="L25" s="671">
        <v>-0.3000000000001819</v>
      </c>
      <c r="N25" s="681"/>
    </row>
    <row r="26" spans="1:14" s="675" customFormat="1" ht="18.75" customHeight="1">
      <c r="A26" s="677">
        <v>18</v>
      </c>
      <c r="B26" s="678" t="s">
        <v>729</v>
      </c>
      <c r="C26" s="680">
        <v>320.02599999999984</v>
      </c>
      <c r="D26" s="680">
        <v>5752.6</v>
      </c>
      <c r="E26" s="680">
        <v>0</v>
      </c>
      <c r="F26" s="680">
        <v>5784.456</v>
      </c>
      <c r="G26" s="679">
        <v>288.1700000000001</v>
      </c>
      <c r="H26" s="680">
        <v>5722.1</v>
      </c>
      <c r="I26" s="680">
        <v>0</v>
      </c>
      <c r="J26" s="680">
        <v>5752.3</v>
      </c>
      <c r="K26" s="679">
        <v>-30.199999999999818</v>
      </c>
      <c r="L26" s="679">
        <v>289.826</v>
      </c>
      <c r="N26" s="681"/>
    </row>
    <row r="27" spans="1:14" ht="20.25" customHeight="1">
      <c r="A27" s="682">
        <v>19</v>
      </c>
      <c r="B27" s="683" t="s">
        <v>730</v>
      </c>
      <c r="C27" s="684">
        <v>0</v>
      </c>
      <c r="D27" s="684">
        <v>1558</v>
      </c>
      <c r="E27" s="684">
        <v>0</v>
      </c>
      <c r="F27" s="684">
        <v>1113</v>
      </c>
      <c r="G27" s="685">
        <v>445</v>
      </c>
      <c r="H27" s="684">
        <v>2020</v>
      </c>
      <c r="I27" s="684">
        <v>0</v>
      </c>
      <c r="J27" s="684">
        <v>1938</v>
      </c>
      <c r="K27" s="685">
        <v>82</v>
      </c>
      <c r="L27" s="685">
        <v>82</v>
      </c>
      <c r="N27" s="681"/>
    </row>
    <row r="28" ht="18" customHeight="1"/>
    <row r="29" ht="15"/>
    <row r="34" s="686" customFormat="1" ht="14.25"/>
  </sheetData>
  <sheetProtection/>
  <mergeCells count="15">
    <mergeCell ref="F6:F7"/>
    <mergeCell ref="G6:G7"/>
    <mergeCell ref="H6:I6"/>
    <mergeCell ref="J6:J7"/>
    <mergeCell ref="K6:K7"/>
    <mergeCell ref="K1:L1"/>
    <mergeCell ref="A2:L2"/>
    <mergeCell ref="A3:L3"/>
    <mergeCell ref="A5:A7"/>
    <mergeCell ref="B5:B7"/>
    <mergeCell ref="C5:C7"/>
    <mergeCell ref="D5:G5"/>
    <mergeCell ref="H5:K5"/>
    <mergeCell ref="L5:L7"/>
    <mergeCell ref="D6:E6"/>
  </mergeCells>
  <printOptions/>
  <pageMargins left="0.65" right="0.3" top="0.48" bottom="0.14" header="0.31496062992126" footer="0.54"/>
  <pageSetup horizontalDpi="600" verticalDpi="600" orientation="landscape" r:id="rId3"/>
  <legacyDrawing r:id="rId2"/>
</worksheet>
</file>

<file path=xl/worksheets/sheet15.xml><?xml version="1.0" encoding="utf-8"?>
<worksheet xmlns="http://schemas.openxmlformats.org/spreadsheetml/2006/main" xmlns:r="http://schemas.openxmlformats.org/officeDocument/2006/relationships">
  <dimension ref="A1:O29"/>
  <sheetViews>
    <sheetView zoomScalePageLayoutView="0" workbookViewId="0" topLeftCell="A1">
      <selection activeCell="A4" sqref="A4"/>
    </sheetView>
  </sheetViews>
  <sheetFormatPr defaultColWidth="9.140625" defaultRowHeight="31.5" customHeight="1"/>
  <cols>
    <col min="1" max="1" width="5.57421875" style="509" customWidth="1"/>
    <col min="2" max="2" width="31.8515625" style="509" customWidth="1"/>
    <col min="3" max="3" width="9.8515625" style="464" customWidth="1"/>
    <col min="4" max="4" width="9.140625" style="509" customWidth="1"/>
    <col min="5" max="5" width="8.28125" style="509" customWidth="1"/>
    <col min="6" max="7" width="9.140625" style="509" customWidth="1"/>
    <col min="8" max="8" width="9.421875" style="464" customWidth="1"/>
    <col min="9" max="9" width="9.140625" style="509" customWidth="1"/>
    <col min="10" max="10" width="9.8515625" style="509" customWidth="1"/>
    <col min="11" max="12" width="9.140625" style="509" customWidth="1"/>
    <col min="13" max="13" width="9.421875" style="464" customWidth="1"/>
    <col min="14" max="16384" width="9.140625" style="509" customWidth="1"/>
  </cols>
  <sheetData>
    <row r="1" spans="11:13" ht="15" customHeight="1">
      <c r="K1" s="515" t="s">
        <v>731</v>
      </c>
      <c r="L1" s="515"/>
      <c r="M1" s="515"/>
    </row>
    <row r="2" spans="1:13" ht="25.5" customHeight="1">
      <c r="A2" s="512" t="s">
        <v>732</v>
      </c>
      <c r="B2" s="512"/>
      <c r="C2" s="512"/>
      <c r="D2" s="512"/>
      <c r="E2" s="512"/>
      <c r="F2" s="512"/>
      <c r="G2" s="512"/>
      <c r="H2" s="512"/>
      <c r="I2" s="512"/>
      <c r="J2" s="512"/>
      <c r="K2" s="512"/>
      <c r="L2" s="512"/>
      <c r="M2" s="512"/>
    </row>
    <row r="3" spans="1:13" s="687" customFormat="1" ht="18.75">
      <c r="A3" s="662" t="str">
        <f>'Quỹ ngoài NS2019'!A3:L3</f>
        <v>(Kèm theo Công văn số 3599/STC-KHNS ngày  5/12/2019 của  Sở Tài chính)</v>
      </c>
      <c r="B3" s="663"/>
      <c r="C3" s="663"/>
      <c r="D3" s="663"/>
      <c r="E3" s="663"/>
      <c r="F3" s="663"/>
      <c r="G3" s="663"/>
      <c r="H3" s="663"/>
      <c r="I3" s="663"/>
      <c r="J3" s="663"/>
      <c r="K3" s="663"/>
      <c r="L3" s="663"/>
      <c r="M3" s="663"/>
    </row>
    <row r="4" ht="15">
      <c r="L4" s="688" t="s">
        <v>52</v>
      </c>
    </row>
    <row r="5" spans="1:13" ht="20.25" customHeight="1">
      <c r="A5" s="522" t="s">
        <v>2</v>
      </c>
      <c r="B5" s="522" t="s">
        <v>733</v>
      </c>
      <c r="C5" s="522" t="s">
        <v>734</v>
      </c>
      <c r="D5" s="522" t="s">
        <v>55</v>
      </c>
      <c r="E5" s="522"/>
      <c r="F5" s="522"/>
      <c r="G5" s="522"/>
      <c r="H5" s="522" t="s">
        <v>735</v>
      </c>
      <c r="I5" s="522" t="s">
        <v>736</v>
      </c>
      <c r="J5" s="522"/>
      <c r="K5" s="522"/>
      <c r="L5" s="522"/>
      <c r="M5" s="522" t="s">
        <v>737</v>
      </c>
    </row>
    <row r="6" spans="1:13" ht="31.5" customHeight="1">
      <c r="A6" s="522"/>
      <c r="B6" s="522"/>
      <c r="C6" s="522"/>
      <c r="D6" s="522" t="s">
        <v>705</v>
      </c>
      <c r="E6" s="522"/>
      <c r="F6" s="522" t="s">
        <v>706</v>
      </c>
      <c r="G6" s="522" t="s">
        <v>707</v>
      </c>
      <c r="H6" s="522"/>
      <c r="I6" s="522" t="s">
        <v>705</v>
      </c>
      <c r="J6" s="522"/>
      <c r="K6" s="522" t="s">
        <v>706</v>
      </c>
      <c r="L6" s="522" t="s">
        <v>707</v>
      </c>
      <c r="M6" s="522"/>
    </row>
    <row r="7" spans="1:13" ht="36.75" customHeight="1">
      <c r="A7" s="522"/>
      <c r="B7" s="522"/>
      <c r="C7" s="522"/>
      <c r="D7" s="122" t="s">
        <v>187</v>
      </c>
      <c r="E7" s="122" t="s">
        <v>708</v>
      </c>
      <c r="F7" s="522"/>
      <c r="G7" s="522"/>
      <c r="H7" s="522"/>
      <c r="I7" s="122" t="s">
        <v>187</v>
      </c>
      <c r="J7" s="122" t="s">
        <v>708</v>
      </c>
      <c r="K7" s="522"/>
      <c r="L7" s="522"/>
      <c r="M7" s="522"/>
    </row>
    <row r="8" spans="1:13" ht="23.25" customHeight="1">
      <c r="A8" s="122" t="s">
        <v>10</v>
      </c>
      <c r="B8" s="122" t="s">
        <v>11</v>
      </c>
      <c r="C8" s="122">
        <v>1</v>
      </c>
      <c r="D8" s="122">
        <v>2</v>
      </c>
      <c r="E8" s="122">
        <v>3</v>
      </c>
      <c r="F8" s="122">
        <v>4</v>
      </c>
      <c r="G8" s="122" t="s">
        <v>738</v>
      </c>
      <c r="H8" s="122" t="s">
        <v>739</v>
      </c>
      <c r="I8" s="122">
        <v>7</v>
      </c>
      <c r="J8" s="122">
        <v>8</v>
      </c>
      <c r="K8" s="122">
        <v>9</v>
      </c>
      <c r="L8" s="122" t="s">
        <v>740</v>
      </c>
      <c r="M8" s="122" t="s">
        <v>741</v>
      </c>
    </row>
    <row r="9" spans="1:13" ht="15">
      <c r="A9" s="666">
        <v>1</v>
      </c>
      <c r="B9" s="667" t="s">
        <v>712</v>
      </c>
      <c r="C9" s="689">
        <v>150</v>
      </c>
      <c r="D9" s="669">
        <v>0</v>
      </c>
      <c r="E9" s="669">
        <v>0</v>
      </c>
      <c r="F9" s="669">
        <v>75</v>
      </c>
      <c r="G9" s="669">
        <v>-75</v>
      </c>
      <c r="H9" s="690">
        <v>75</v>
      </c>
      <c r="I9" s="669">
        <v>0</v>
      </c>
      <c r="J9" s="669">
        <v>0</v>
      </c>
      <c r="K9" s="669">
        <v>0</v>
      </c>
      <c r="L9" s="669">
        <v>0</v>
      </c>
      <c r="M9" s="690">
        <v>75</v>
      </c>
    </row>
    <row r="10" spans="1:13" ht="15">
      <c r="A10" s="255">
        <v>2</v>
      </c>
      <c r="B10" s="670" t="s">
        <v>713</v>
      </c>
      <c r="C10" s="691">
        <v>1721</v>
      </c>
      <c r="D10" s="672">
        <v>0</v>
      </c>
      <c r="E10" s="672">
        <v>0</v>
      </c>
      <c r="F10" s="672">
        <v>0</v>
      </c>
      <c r="G10" s="672">
        <v>0</v>
      </c>
      <c r="H10" s="692">
        <v>1721</v>
      </c>
      <c r="I10" s="672">
        <v>0</v>
      </c>
      <c r="J10" s="672">
        <v>0</v>
      </c>
      <c r="K10" s="672">
        <v>0</v>
      </c>
      <c r="L10" s="672">
        <v>0</v>
      </c>
      <c r="M10" s="692">
        <v>1721</v>
      </c>
    </row>
    <row r="11" spans="1:13" ht="15">
      <c r="A11" s="255">
        <v>3</v>
      </c>
      <c r="B11" s="670" t="s">
        <v>714</v>
      </c>
      <c r="C11" s="691">
        <v>1353</v>
      </c>
      <c r="D11" s="672">
        <v>0</v>
      </c>
      <c r="E11" s="672">
        <v>0</v>
      </c>
      <c r="F11" s="672">
        <v>0</v>
      </c>
      <c r="G11" s="672">
        <v>0</v>
      </c>
      <c r="H11" s="692">
        <v>1353</v>
      </c>
      <c r="I11" s="672">
        <v>0</v>
      </c>
      <c r="J11" s="672">
        <v>0</v>
      </c>
      <c r="K11" s="672">
        <v>0</v>
      </c>
      <c r="L11" s="672">
        <v>0</v>
      </c>
      <c r="M11" s="692">
        <v>1353</v>
      </c>
    </row>
    <row r="12" spans="1:13" s="681" customFormat="1" ht="30">
      <c r="A12" s="673">
        <v>4</v>
      </c>
      <c r="B12" s="674" t="s">
        <v>715</v>
      </c>
      <c r="C12" s="691">
        <v>812.0999999999999</v>
      </c>
      <c r="D12" s="672">
        <v>333</v>
      </c>
      <c r="E12" s="672">
        <v>0</v>
      </c>
      <c r="F12" s="672">
        <v>384</v>
      </c>
      <c r="G12" s="671">
        <v>-51</v>
      </c>
      <c r="H12" s="691">
        <v>761.0999999999999</v>
      </c>
      <c r="I12" s="671">
        <v>700</v>
      </c>
      <c r="J12" s="671">
        <v>0</v>
      </c>
      <c r="K12" s="671">
        <v>600</v>
      </c>
      <c r="L12" s="671">
        <v>100</v>
      </c>
      <c r="M12" s="691">
        <v>861.0999999999999</v>
      </c>
    </row>
    <row r="13" spans="1:13" s="681" customFormat="1" ht="30">
      <c r="A13" s="673">
        <v>5</v>
      </c>
      <c r="B13" s="676" t="s">
        <v>716</v>
      </c>
      <c r="C13" s="691">
        <v>1581.1999999999996</v>
      </c>
      <c r="D13" s="672">
        <v>416</v>
      </c>
      <c r="E13" s="672">
        <v>0</v>
      </c>
      <c r="F13" s="672">
        <v>460</v>
      </c>
      <c r="G13" s="671">
        <v>-44</v>
      </c>
      <c r="H13" s="691">
        <v>1537.1999999999996</v>
      </c>
      <c r="I13" s="671">
        <v>500</v>
      </c>
      <c r="J13" s="671">
        <v>0</v>
      </c>
      <c r="K13" s="671">
        <v>500</v>
      </c>
      <c r="L13" s="671">
        <v>0</v>
      </c>
      <c r="M13" s="691">
        <v>1537.1999999999996</v>
      </c>
    </row>
    <row r="14" spans="1:13" s="681" customFormat="1" ht="15">
      <c r="A14" s="677">
        <v>6</v>
      </c>
      <c r="B14" s="678" t="s">
        <v>717</v>
      </c>
      <c r="C14" s="691">
        <v>1204</v>
      </c>
      <c r="D14" s="671">
        <v>190</v>
      </c>
      <c r="E14" s="671">
        <v>0</v>
      </c>
      <c r="F14" s="671">
        <v>190</v>
      </c>
      <c r="G14" s="679">
        <v>0</v>
      </c>
      <c r="H14" s="693">
        <v>1204</v>
      </c>
      <c r="I14" s="679">
        <v>220</v>
      </c>
      <c r="J14" s="679">
        <v>0</v>
      </c>
      <c r="K14" s="679">
        <v>220</v>
      </c>
      <c r="L14" s="679">
        <v>0</v>
      </c>
      <c r="M14" s="693">
        <v>1204</v>
      </c>
    </row>
    <row r="15" spans="1:13" s="681" customFormat="1" ht="15">
      <c r="A15" s="677">
        <v>7</v>
      </c>
      <c r="B15" s="678" t="s">
        <v>718</v>
      </c>
      <c r="C15" s="691">
        <v>3158</v>
      </c>
      <c r="D15" s="671">
        <v>12000</v>
      </c>
      <c r="E15" s="671">
        <v>0</v>
      </c>
      <c r="F15" s="671">
        <v>10000</v>
      </c>
      <c r="G15" s="679">
        <v>2000</v>
      </c>
      <c r="H15" s="693">
        <v>5158</v>
      </c>
      <c r="I15" s="679">
        <v>0</v>
      </c>
      <c r="J15" s="679">
        <v>0</v>
      </c>
      <c r="K15" s="679">
        <v>0</v>
      </c>
      <c r="L15" s="679">
        <v>0</v>
      </c>
      <c r="M15" s="693">
        <v>5158</v>
      </c>
    </row>
    <row r="16" spans="1:13" s="681" customFormat="1" ht="15">
      <c r="A16" s="673">
        <v>8</v>
      </c>
      <c r="B16" s="678" t="s">
        <v>719</v>
      </c>
      <c r="C16" s="691">
        <v>846</v>
      </c>
      <c r="D16" s="671">
        <v>50</v>
      </c>
      <c r="E16" s="671">
        <v>0</v>
      </c>
      <c r="F16" s="671">
        <v>200</v>
      </c>
      <c r="G16" s="671">
        <v>-150</v>
      </c>
      <c r="H16" s="691">
        <v>696</v>
      </c>
      <c r="I16" s="671">
        <v>0</v>
      </c>
      <c r="J16" s="671">
        <v>0</v>
      </c>
      <c r="K16" s="671">
        <v>0</v>
      </c>
      <c r="L16" s="671">
        <v>0</v>
      </c>
      <c r="M16" s="691">
        <v>696</v>
      </c>
    </row>
    <row r="17" spans="1:13" s="681" customFormat="1" ht="30">
      <c r="A17" s="673">
        <v>9</v>
      </c>
      <c r="B17" s="678" t="s">
        <v>720</v>
      </c>
      <c r="C17" s="691">
        <v>116</v>
      </c>
      <c r="D17" s="672">
        <v>0</v>
      </c>
      <c r="E17" s="672">
        <v>0</v>
      </c>
      <c r="F17" s="672">
        <v>100</v>
      </c>
      <c r="G17" s="671">
        <v>-100</v>
      </c>
      <c r="H17" s="691">
        <v>16</v>
      </c>
      <c r="I17" s="671">
        <v>0</v>
      </c>
      <c r="J17" s="671">
        <v>0</v>
      </c>
      <c r="K17" s="671">
        <v>0</v>
      </c>
      <c r="L17" s="671">
        <v>0</v>
      </c>
      <c r="M17" s="691">
        <v>16</v>
      </c>
    </row>
    <row r="18" spans="1:13" s="681" customFormat="1" ht="30">
      <c r="A18" s="673">
        <v>10</v>
      </c>
      <c r="B18" s="678" t="s">
        <v>721</v>
      </c>
      <c r="C18" s="691">
        <v>493</v>
      </c>
      <c r="D18" s="671">
        <v>1072</v>
      </c>
      <c r="E18" s="671">
        <v>0</v>
      </c>
      <c r="F18" s="671">
        <v>825</v>
      </c>
      <c r="G18" s="671">
        <v>247</v>
      </c>
      <c r="H18" s="691">
        <v>740</v>
      </c>
      <c r="I18" s="671">
        <v>0</v>
      </c>
      <c r="J18" s="671">
        <v>0</v>
      </c>
      <c r="K18" s="671">
        <v>150</v>
      </c>
      <c r="L18" s="671">
        <v>-150</v>
      </c>
      <c r="M18" s="691">
        <v>590</v>
      </c>
    </row>
    <row r="19" spans="1:13" s="681" customFormat="1" ht="15">
      <c r="A19" s="673">
        <v>11</v>
      </c>
      <c r="B19" s="678" t="s">
        <v>722</v>
      </c>
      <c r="C19" s="691">
        <v>21941</v>
      </c>
      <c r="D19" s="671">
        <v>20707</v>
      </c>
      <c r="E19" s="671">
        <v>0</v>
      </c>
      <c r="F19" s="671">
        <v>8123</v>
      </c>
      <c r="G19" s="671">
        <v>12584</v>
      </c>
      <c r="H19" s="691">
        <v>34525</v>
      </c>
      <c r="I19" s="671">
        <v>13739</v>
      </c>
      <c r="J19" s="671">
        <v>0</v>
      </c>
      <c r="K19" s="671">
        <v>0</v>
      </c>
      <c r="L19" s="671">
        <v>13739</v>
      </c>
      <c r="M19" s="691">
        <v>48264</v>
      </c>
    </row>
    <row r="20" spans="1:13" s="681" customFormat="1" ht="15">
      <c r="A20" s="673">
        <v>12</v>
      </c>
      <c r="B20" s="676" t="s">
        <v>723</v>
      </c>
      <c r="C20" s="691">
        <v>84.39999999999998</v>
      </c>
      <c r="D20" s="672">
        <v>18.265</v>
      </c>
      <c r="E20" s="672">
        <v>0</v>
      </c>
      <c r="F20" s="672">
        <v>102.455</v>
      </c>
      <c r="G20" s="671">
        <v>-84.19</v>
      </c>
      <c r="H20" s="691">
        <v>0.20999999999997954</v>
      </c>
      <c r="I20" s="671">
        <v>0</v>
      </c>
      <c r="J20" s="671">
        <v>0</v>
      </c>
      <c r="K20" s="671">
        <v>0</v>
      </c>
      <c r="L20" s="671">
        <v>0</v>
      </c>
      <c r="M20" s="691">
        <v>0.20999999999997954</v>
      </c>
    </row>
    <row r="21" spans="1:13" s="681" customFormat="1" ht="15">
      <c r="A21" s="673">
        <v>13</v>
      </c>
      <c r="B21" s="676" t="s">
        <v>724</v>
      </c>
      <c r="C21" s="691">
        <v>0</v>
      </c>
      <c r="D21" s="672">
        <v>117278</v>
      </c>
      <c r="E21" s="672">
        <v>53624</v>
      </c>
      <c r="F21" s="672">
        <v>117278</v>
      </c>
      <c r="G21" s="671">
        <v>0</v>
      </c>
      <c r="H21" s="691">
        <v>0</v>
      </c>
      <c r="I21" s="671">
        <v>102197</v>
      </c>
      <c r="J21" s="671">
        <v>54070</v>
      </c>
      <c r="K21" s="671">
        <v>102197</v>
      </c>
      <c r="L21" s="671">
        <v>0</v>
      </c>
      <c r="M21" s="691">
        <v>0</v>
      </c>
    </row>
    <row r="22" spans="1:15" s="681" customFormat="1" ht="15">
      <c r="A22" s="673">
        <v>14</v>
      </c>
      <c r="B22" s="678" t="s">
        <v>725</v>
      </c>
      <c r="C22" s="691">
        <v>31516</v>
      </c>
      <c r="D22" s="671">
        <v>25494</v>
      </c>
      <c r="E22" s="671">
        <v>0</v>
      </c>
      <c r="F22" s="671">
        <v>21193</v>
      </c>
      <c r="G22" s="671">
        <v>4301</v>
      </c>
      <c r="H22" s="691">
        <v>35817</v>
      </c>
      <c r="I22" s="671">
        <v>27244</v>
      </c>
      <c r="J22" s="671">
        <v>0</v>
      </c>
      <c r="K22" s="671">
        <v>55000</v>
      </c>
      <c r="L22" s="671">
        <v>-27756</v>
      </c>
      <c r="M22" s="691">
        <v>8061</v>
      </c>
      <c r="O22" s="675"/>
    </row>
    <row r="23" spans="1:13" s="681" customFormat="1" ht="15">
      <c r="A23" s="673">
        <v>15</v>
      </c>
      <c r="B23" s="678" t="s">
        <v>726</v>
      </c>
      <c r="C23" s="691">
        <v>4386</v>
      </c>
      <c r="D23" s="671">
        <v>1245</v>
      </c>
      <c r="E23" s="671">
        <v>0</v>
      </c>
      <c r="F23" s="671">
        <v>996</v>
      </c>
      <c r="G23" s="671">
        <v>249</v>
      </c>
      <c r="H23" s="691">
        <v>4635</v>
      </c>
      <c r="I23" s="671">
        <v>1388</v>
      </c>
      <c r="J23" s="671">
        <v>0</v>
      </c>
      <c r="K23" s="671">
        <v>1200</v>
      </c>
      <c r="L23" s="671">
        <v>188</v>
      </c>
      <c r="M23" s="691">
        <v>4823</v>
      </c>
    </row>
    <row r="24" spans="1:13" s="681" customFormat="1" ht="30">
      <c r="A24" s="673">
        <v>16</v>
      </c>
      <c r="B24" s="678" t="s">
        <v>727</v>
      </c>
      <c r="C24" s="691">
        <v>1475</v>
      </c>
      <c r="D24" s="671">
        <v>0</v>
      </c>
      <c r="E24" s="671">
        <v>0</v>
      </c>
      <c r="F24" s="671">
        <v>0</v>
      </c>
      <c r="G24" s="671">
        <v>0</v>
      </c>
      <c r="H24" s="691">
        <v>1475</v>
      </c>
      <c r="I24" s="680">
        <v>0</v>
      </c>
      <c r="J24" s="680">
        <v>0</v>
      </c>
      <c r="K24" s="680">
        <v>0</v>
      </c>
      <c r="L24" s="671">
        <v>0</v>
      </c>
      <c r="M24" s="691">
        <v>1475</v>
      </c>
    </row>
    <row r="25" spans="1:13" s="681" customFormat="1" ht="15">
      <c r="A25" s="673">
        <v>17</v>
      </c>
      <c r="B25" s="678" t="s">
        <v>728</v>
      </c>
      <c r="C25" s="691">
        <v>2019.7</v>
      </c>
      <c r="D25" s="671">
        <v>6074</v>
      </c>
      <c r="E25" s="671">
        <v>2000</v>
      </c>
      <c r="F25" s="671">
        <v>8094</v>
      </c>
      <c r="G25" s="671">
        <v>-2020</v>
      </c>
      <c r="H25" s="691">
        <v>-0.3000000000001819</v>
      </c>
      <c r="I25" s="680">
        <v>6242</v>
      </c>
      <c r="J25" s="680">
        <v>2000</v>
      </c>
      <c r="K25" s="680">
        <v>6242</v>
      </c>
      <c r="L25" s="671">
        <v>0</v>
      </c>
      <c r="M25" s="691">
        <v>-0.3000000000001819</v>
      </c>
    </row>
    <row r="26" spans="1:13" s="681" customFormat="1" ht="30">
      <c r="A26" s="694">
        <v>18</v>
      </c>
      <c r="B26" s="678" t="s">
        <v>729</v>
      </c>
      <c r="C26" s="691">
        <v>320.02599999999984</v>
      </c>
      <c r="D26" s="671">
        <v>5722.1</v>
      </c>
      <c r="E26" s="671">
        <v>0</v>
      </c>
      <c r="F26" s="671">
        <v>5752.3</v>
      </c>
      <c r="G26" s="671">
        <v>-30.199999999999818</v>
      </c>
      <c r="H26" s="691">
        <v>289.826</v>
      </c>
      <c r="I26" s="695">
        <v>5812.6</v>
      </c>
      <c r="J26" s="695">
        <v>0</v>
      </c>
      <c r="K26" s="695">
        <v>5842.5</v>
      </c>
      <c r="L26" s="671">
        <v>-29.899999999999636</v>
      </c>
      <c r="M26" s="691">
        <v>259.9260000000004</v>
      </c>
    </row>
    <row r="27" spans="1:13" s="681" customFormat="1" ht="30">
      <c r="A27" s="696">
        <v>19</v>
      </c>
      <c r="B27" s="697" t="s">
        <v>730</v>
      </c>
      <c r="C27" s="698">
        <v>0</v>
      </c>
      <c r="D27" s="699">
        <v>2020</v>
      </c>
      <c r="E27" s="699">
        <v>0</v>
      </c>
      <c r="F27" s="699">
        <v>1938</v>
      </c>
      <c r="G27" s="700">
        <v>82</v>
      </c>
      <c r="H27" s="701">
        <v>82</v>
      </c>
      <c r="I27" s="702">
        <v>3040</v>
      </c>
      <c r="J27" s="702"/>
      <c r="K27" s="702">
        <v>2750</v>
      </c>
      <c r="L27" s="700">
        <v>290</v>
      </c>
      <c r="M27" s="701">
        <v>372</v>
      </c>
    </row>
    <row r="28" spans="1:13" s="681" customFormat="1" ht="15">
      <c r="A28" s="703"/>
      <c r="B28" s="704"/>
      <c r="C28" s="705"/>
      <c r="D28" s="706"/>
      <c r="E28" s="706"/>
      <c r="F28" s="706"/>
      <c r="G28" s="707"/>
      <c r="H28" s="708"/>
      <c r="I28" s="709"/>
      <c r="J28" s="709"/>
      <c r="K28" s="709"/>
      <c r="L28" s="707"/>
      <c r="M28" s="708"/>
    </row>
    <row r="29" ht="18.75" customHeight="1">
      <c r="J29" s="243"/>
    </row>
  </sheetData>
  <sheetProtection/>
  <mergeCells count="16">
    <mergeCell ref="D6:E6"/>
    <mergeCell ref="F6:F7"/>
    <mergeCell ref="G6:G7"/>
    <mergeCell ref="I6:J6"/>
    <mergeCell ref="K6:K7"/>
    <mergeCell ref="L6:L7"/>
    <mergeCell ref="K1:M1"/>
    <mergeCell ref="A2:M2"/>
    <mergeCell ref="A3:M3"/>
    <mergeCell ref="A5:A7"/>
    <mergeCell ref="B5:B7"/>
    <mergeCell ref="C5:C7"/>
    <mergeCell ref="D5:G5"/>
    <mergeCell ref="H5:H7"/>
    <mergeCell ref="I5:L5"/>
    <mergeCell ref="M5:M7"/>
  </mergeCells>
  <printOptions/>
  <pageMargins left="0.311811024" right="0.204330709" top="0.354330708661417" bottom="0.43" header="0.31496062992126" footer="0.31496062992126"/>
  <pageSetup horizontalDpi="600" verticalDpi="600" orientation="landscape" paperSize="9" r:id="rId3"/>
  <legacyDrawing r:id="rId2"/>
</worksheet>
</file>

<file path=xl/worksheets/sheet16.xml><?xml version="1.0" encoding="utf-8"?>
<worksheet xmlns="http://schemas.openxmlformats.org/spreadsheetml/2006/main" xmlns:r="http://schemas.openxmlformats.org/officeDocument/2006/relationships">
  <dimension ref="A1:IV72"/>
  <sheetViews>
    <sheetView zoomScalePageLayoutView="0" workbookViewId="0" topLeftCell="A46">
      <selection activeCell="A4" sqref="A4"/>
    </sheetView>
  </sheetViews>
  <sheetFormatPr defaultColWidth="9.140625" defaultRowHeight="15"/>
  <cols>
    <col min="1" max="1" width="4.57421875" style="710" customWidth="1"/>
    <col min="2" max="2" width="43.57421875" style="710" customWidth="1"/>
    <col min="3" max="4" width="16.7109375" style="710" customWidth="1"/>
    <col min="5" max="5" width="14.421875" style="710" customWidth="1"/>
    <col min="6" max="6" width="9.140625" style="710" customWidth="1"/>
    <col min="7" max="7" width="12.7109375" style="710" bestFit="1" customWidth="1"/>
    <col min="8" max="16384" width="9.140625" style="710" customWidth="1"/>
  </cols>
  <sheetData>
    <row r="1" spans="4:5" ht="21" customHeight="1">
      <c r="D1" s="515" t="s">
        <v>742</v>
      </c>
      <c r="E1" s="515"/>
    </row>
    <row r="2" spans="1:5" ht="30.75" customHeight="1">
      <c r="A2" s="515" t="s">
        <v>743</v>
      </c>
      <c r="B2" s="515"/>
      <c r="C2" s="515"/>
      <c r="D2" s="515"/>
      <c r="E2" s="515"/>
    </row>
    <row r="3" spans="1:5" ht="20.25" customHeight="1">
      <c r="A3" s="516" t="str">
        <f>'Quỹ ngoài NS 2020'!A3:M3</f>
        <v>(Kèm theo Công văn số 3599/STC-KHNS ngày  5/12/2019 của  Sở Tài chính)</v>
      </c>
      <c r="B3" s="517"/>
      <c r="C3" s="517"/>
      <c r="D3" s="517"/>
      <c r="E3" s="517"/>
    </row>
    <row r="4" spans="4:5" ht="23.25" customHeight="1">
      <c r="D4" s="711" t="s">
        <v>52</v>
      </c>
      <c r="E4" s="711"/>
    </row>
    <row r="5" spans="1:5" ht="36" customHeight="1">
      <c r="A5" s="712" t="s">
        <v>2</v>
      </c>
      <c r="B5" s="712" t="s">
        <v>53</v>
      </c>
      <c r="C5" s="712" t="s">
        <v>55</v>
      </c>
      <c r="D5" s="712" t="s">
        <v>56</v>
      </c>
      <c r="E5" s="712" t="s">
        <v>744</v>
      </c>
    </row>
    <row r="6" spans="1:5" ht="15.75">
      <c r="A6" s="713" t="s">
        <v>745</v>
      </c>
      <c r="B6" s="713" t="s">
        <v>746</v>
      </c>
      <c r="C6" s="713">
        <v>1</v>
      </c>
      <c r="D6" s="713">
        <v>2</v>
      </c>
      <c r="E6" s="713" t="s">
        <v>747</v>
      </c>
    </row>
    <row r="7" spans="1:5" ht="21" customHeight="1">
      <c r="A7" s="714" t="s">
        <v>10</v>
      </c>
      <c r="B7" s="715" t="s">
        <v>748</v>
      </c>
      <c r="C7" s="716">
        <v>11158857.4</v>
      </c>
      <c r="D7" s="717">
        <v>12159942</v>
      </c>
      <c r="E7" s="718">
        <f>D7-C7</f>
        <v>1001084.5999999996</v>
      </c>
    </row>
    <row r="8" spans="1:5" ht="21" customHeight="1">
      <c r="A8" s="714" t="s">
        <v>11</v>
      </c>
      <c r="B8" s="715" t="s">
        <v>147</v>
      </c>
      <c r="C8" s="716">
        <v>11983367.9</v>
      </c>
      <c r="D8" s="717">
        <v>13522550.58</v>
      </c>
      <c r="E8" s="718">
        <f aca="true" t="shared" si="0" ref="E8:E62">D8-C8</f>
        <v>1539182.6799999997</v>
      </c>
    </row>
    <row r="9" spans="1:5" ht="27.75" customHeight="1">
      <c r="A9" s="714" t="s">
        <v>45</v>
      </c>
      <c r="B9" s="715" t="s">
        <v>184</v>
      </c>
      <c r="C9" s="716">
        <v>22100</v>
      </c>
      <c r="D9" s="716">
        <v>6300</v>
      </c>
      <c r="E9" s="718">
        <f t="shared" si="0"/>
        <v>-15800</v>
      </c>
    </row>
    <row r="10" spans="1:5" ht="33" customHeight="1">
      <c r="A10" s="714" t="s">
        <v>46</v>
      </c>
      <c r="B10" s="715" t="s">
        <v>749</v>
      </c>
      <c r="C10" s="716">
        <f>30%*C7</f>
        <v>3347657.22</v>
      </c>
      <c r="D10" s="716">
        <f>30%*D7</f>
        <v>3647982.6</v>
      </c>
      <c r="E10" s="718">
        <f t="shared" si="0"/>
        <v>300325.3799999999</v>
      </c>
    </row>
    <row r="11" spans="1:5" ht="22.5" customHeight="1">
      <c r="A11" s="714" t="s">
        <v>47</v>
      </c>
      <c r="B11" s="715" t="s">
        <v>750</v>
      </c>
      <c r="C11" s="670"/>
      <c r="D11" s="670"/>
      <c r="E11" s="719">
        <f t="shared" si="0"/>
        <v>0</v>
      </c>
    </row>
    <row r="12" spans="1:5" ht="22.5" customHeight="1">
      <c r="A12" s="714" t="s">
        <v>18</v>
      </c>
      <c r="B12" s="715" t="s">
        <v>751</v>
      </c>
      <c r="C12" s="720">
        <f>C14+C15+C20</f>
        <v>244963.51</v>
      </c>
      <c r="D12" s="720">
        <f>D14+D15+D20</f>
        <v>186447.92000000004</v>
      </c>
      <c r="E12" s="718">
        <f t="shared" si="0"/>
        <v>-58515.58999999997</v>
      </c>
    </row>
    <row r="13" spans="1:5" ht="30">
      <c r="A13" s="255"/>
      <c r="B13" s="721" t="s">
        <v>752</v>
      </c>
      <c r="C13" s="722">
        <f>C12/C10</f>
        <v>0.07317460955575374</v>
      </c>
      <c r="D13" s="722">
        <f>D12/D10</f>
        <v>0.05110987097361704</v>
      </c>
      <c r="E13" s="723">
        <f t="shared" si="0"/>
        <v>-0.022064738582136693</v>
      </c>
    </row>
    <row r="14" spans="1:5" ht="15.75">
      <c r="A14" s="255">
        <v>1</v>
      </c>
      <c r="B14" s="670" t="s">
        <v>753</v>
      </c>
      <c r="C14" s="724">
        <v>0</v>
      </c>
      <c r="D14" s="670"/>
      <c r="E14" s="724">
        <f t="shared" si="0"/>
        <v>0</v>
      </c>
    </row>
    <row r="15" spans="1:5" ht="15.75">
      <c r="A15" s="255">
        <v>2</v>
      </c>
      <c r="B15" s="670" t="s">
        <v>754</v>
      </c>
      <c r="C15" s="725">
        <f>SUM(C16:C19)</f>
        <v>212463.51</v>
      </c>
      <c r="D15" s="725">
        <f>SUM(D16:D19)</f>
        <v>186447.92000000004</v>
      </c>
      <c r="E15" s="726">
        <f>SUM(E16:E19)</f>
        <v>-26416.36</v>
      </c>
    </row>
    <row r="16" spans="1:256" ht="30">
      <c r="A16" s="727"/>
      <c r="B16" s="728" t="s">
        <v>755</v>
      </c>
      <c r="C16" s="729">
        <v>133723.14</v>
      </c>
      <c r="D16" s="729">
        <f>C55</f>
        <v>120848.55000000002</v>
      </c>
      <c r="E16" s="730">
        <f t="shared" si="0"/>
        <v>-12874.589999999997</v>
      </c>
      <c r="F16" s="731"/>
      <c r="G16" s="731"/>
      <c r="H16" s="731"/>
      <c r="I16" s="731"/>
      <c r="J16" s="731"/>
      <c r="K16" s="731"/>
      <c r="L16" s="731"/>
      <c r="M16" s="731"/>
      <c r="N16" s="731"/>
      <c r="O16" s="731"/>
      <c r="P16" s="731"/>
      <c r="Q16" s="731"/>
      <c r="R16" s="731"/>
      <c r="S16" s="731"/>
      <c r="T16" s="731"/>
      <c r="U16" s="731"/>
      <c r="V16" s="731"/>
      <c r="W16" s="731"/>
      <c r="X16" s="731"/>
      <c r="Y16" s="731"/>
      <c r="Z16" s="731"/>
      <c r="AA16" s="731"/>
      <c r="AB16" s="731"/>
      <c r="AC16" s="731"/>
      <c r="AD16" s="731"/>
      <c r="AE16" s="731"/>
      <c r="AF16" s="731"/>
      <c r="AG16" s="731"/>
      <c r="AH16" s="731"/>
      <c r="AI16" s="731"/>
      <c r="AJ16" s="731"/>
      <c r="AK16" s="731"/>
      <c r="AL16" s="731"/>
      <c r="AM16" s="731"/>
      <c r="AN16" s="731"/>
      <c r="AO16" s="731"/>
      <c r="AP16" s="731"/>
      <c r="AQ16" s="731"/>
      <c r="AR16" s="731"/>
      <c r="AS16" s="731"/>
      <c r="AT16" s="731"/>
      <c r="AU16" s="731"/>
      <c r="AV16" s="731"/>
      <c r="AW16" s="731"/>
      <c r="AX16" s="731"/>
      <c r="AY16" s="731"/>
      <c r="AZ16" s="731"/>
      <c r="BA16" s="731"/>
      <c r="BB16" s="731"/>
      <c r="BC16" s="731"/>
      <c r="BD16" s="731"/>
      <c r="BE16" s="731"/>
      <c r="BF16" s="731"/>
      <c r="BG16" s="731"/>
      <c r="BH16" s="731"/>
      <c r="BI16" s="731"/>
      <c r="BJ16" s="731"/>
      <c r="BK16" s="731"/>
      <c r="BL16" s="731"/>
      <c r="BM16" s="731"/>
      <c r="BN16" s="731"/>
      <c r="BO16" s="731"/>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731"/>
      <c r="DT16" s="731"/>
      <c r="DU16" s="731"/>
      <c r="DV16" s="731"/>
      <c r="DW16" s="731"/>
      <c r="DX16" s="731"/>
      <c r="DY16" s="731"/>
      <c r="DZ16" s="731"/>
      <c r="EA16" s="731"/>
      <c r="EB16" s="731"/>
      <c r="EC16" s="731"/>
      <c r="ED16" s="731"/>
      <c r="EE16" s="731"/>
      <c r="EF16" s="731"/>
      <c r="EG16" s="731"/>
      <c r="EH16" s="731"/>
      <c r="EI16" s="731"/>
      <c r="EJ16" s="731"/>
      <c r="EK16" s="731"/>
      <c r="EL16" s="731"/>
      <c r="EM16" s="731"/>
      <c r="EN16" s="731"/>
      <c r="EO16" s="731"/>
      <c r="EP16" s="731"/>
      <c r="EQ16" s="731"/>
      <c r="ER16" s="731"/>
      <c r="ES16" s="731"/>
      <c r="ET16" s="731"/>
      <c r="EU16" s="731"/>
      <c r="EV16" s="731"/>
      <c r="EW16" s="731"/>
      <c r="EX16" s="731"/>
      <c r="EY16" s="731"/>
      <c r="EZ16" s="731"/>
      <c r="FA16" s="731"/>
      <c r="FB16" s="731"/>
      <c r="FC16" s="731"/>
      <c r="FD16" s="731"/>
      <c r="FE16" s="731"/>
      <c r="FF16" s="731"/>
      <c r="FG16" s="731"/>
      <c r="FH16" s="731"/>
      <c r="FI16" s="731"/>
      <c r="FJ16" s="731"/>
      <c r="FK16" s="731"/>
      <c r="FL16" s="731"/>
      <c r="FM16" s="731"/>
      <c r="FN16" s="731"/>
      <c r="FO16" s="731"/>
      <c r="FP16" s="731"/>
      <c r="FQ16" s="731"/>
      <c r="FR16" s="731"/>
      <c r="FS16" s="731"/>
      <c r="FT16" s="731"/>
      <c r="FU16" s="731"/>
      <c r="FV16" s="731"/>
      <c r="FW16" s="731"/>
      <c r="FX16" s="731"/>
      <c r="FY16" s="731"/>
      <c r="FZ16" s="731"/>
      <c r="GA16" s="731"/>
      <c r="GB16" s="731"/>
      <c r="GC16" s="731"/>
      <c r="GD16" s="731"/>
      <c r="GE16" s="731"/>
      <c r="GF16" s="731"/>
      <c r="GG16" s="731"/>
      <c r="GH16" s="731"/>
      <c r="GI16" s="731"/>
      <c r="GJ16" s="731"/>
      <c r="GK16" s="731"/>
      <c r="GL16" s="731"/>
      <c r="GM16" s="731"/>
      <c r="GN16" s="731"/>
      <c r="GO16" s="731"/>
      <c r="GP16" s="731"/>
      <c r="GQ16" s="731"/>
      <c r="GR16" s="731"/>
      <c r="GS16" s="731"/>
      <c r="GT16" s="731"/>
      <c r="GU16" s="731"/>
      <c r="GV16" s="731"/>
      <c r="GW16" s="731"/>
      <c r="GX16" s="731"/>
      <c r="GY16" s="731"/>
      <c r="GZ16" s="731"/>
      <c r="HA16" s="731"/>
      <c r="HB16" s="731"/>
      <c r="HC16" s="731"/>
      <c r="HD16" s="731"/>
      <c r="HE16" s="731"/>
      <c r="HF16" s="731"/>
      <c r="HG16" s="731"/>
      <c r="HH16" s="731"/>
      <c r="HI16" s="731"/>
      <c r="HJ16" s="731"/>
      <c r="HK16" s="731"/>
      <c r="HL16" s="731"/>
      <c r="HM16" s="731"/>
      <c r="HN16" s="731"/>
      <c r="HO16" s="731"/>
      <c r="HP16" s="731"/>
      <c r="HQ16" s="731"/>
      <c r="HR16" s="731"/>
      <c r="HS16" s="731"/>
      <c r="HT16" s="731"/>
      <c r="HU16" s="731"/>
      <c r="HV16" s="731"/>
      <c r="HW16" s="731"/>
      <c r="HX16" s="731"/>
      <c r="HY16" s="731"/>
      <c r="HZ16" s="731"/>
      <c r="IA16" s="731"/>
      <c r="IB16" s="731"/>
      <c r="IC16" s="731"/>
      <c r="ID16" s="731"/>
      <c r="IE16" s="731"/>
      <c r="IF16" s="731"/>
      <c r="IG16" s="731"/>
      <c r="IH16" s="731"/>
      <c r="II16" s="731"/>
      <c r="IJ16" s="731"/>
      <c r="IK16" s="731"/>
      <c r="IL16" s="731"/>
      <c r="IM16" s="731"/>
      <c r="IN16" s="731"/>
      <c r="IO16" s="731"/>
      <c r="IP16" s="731"/>
      <c r="IQ16" s="731"/>
      <c r="IR16" s="731"/>
      <c r="IS16" s="731"/>
      <c r="IT16" s="731"/>
      <c r="IU16" s="731"/>
      <c r="IV16" s="731"/>
    </row>
    <row r="17" spans="1:256" ht="15.75">
      <c r="A17" s="727"/>
      <c r="B17" s="728" t="s">
        <v>756</v>
      </c>
      <c r="C17" s="729">
        <v>67516.5</v>
      </c>
      <c r="D17" s="729">
        <f>C56</f>
        <v>53974.729999999996</v>
      </c>
      <c r="E17" s="730">
        <f t="shared" si="0"/>
        <v>-13541.770000000004</v>
      </c>
      <c r="F17" s="731"/>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c r="BE17" s="731"/>
      <c r="BF17" s="731"/>
      <c r="BG17" s="731"/>
      <c r="BH17" s="731"/>
      <c r="BI17" s="731"/>
      <c r="BJ17" s="731"/>
      <c r="BK17" s="731"/>
      <c r="BL17" s="731"/>
      <c r="BM17" s="731"/>
      <c r="BN17" s="731"/>
      <c r="BO17" s="731"/>
      <c r="BP17" s="731"/>
      <c r="BQ17" s="731"/>
      <c r="BR17" s="731"/>
      <c r="BS17" s="731"/>
      <c r="BT17" s="731"/>
      <c r="BU17" s="731"/>
      <c r="BV17" s="731"/>
      <c r="BW17" s="731"/>
      <c r="BX17" s="731"/>
      <c r="BY17" s="731"/>
      <c r="BZ17" s="731"/>
      <c r="CA17" s="731"/>
      <c r="CB17" s="731"/>
      <c r="CC17" s="731"/>
      <c r="CD17" s="731"/>
      <c r="CE17" s="731"/>
      <c r="CF17" s="731"/>
      <c r="CG17" s="731"/>
      <c r="CH17" s="731"/>
      <c r="CI17" s="731"/>
      <c r="CJ17" s="731"/>
      <c r="CK17" s="731"/>
      <c r="CL17" s="731"/>
      <c r="CM17" s="731"/>
      <c r="CN17" s="731"/>
      <c r="CO17" s="731"/>
      <c r="CP17" s="731"/>
      <c r="CQ17" s="731"/>
      <c r="CR17" s="731"/>
      <c r="CS17" s="731"/>
      <c r="CT17" s="731"/>
      <c r="CU17" s="731"/>
      <c r="CV17" s="731"/>
      <c r="CW17" s="731"/>
      <c r="CX17" s="731"/>
      <c r="CY17" s="731"/>
      <c r="CZ17" s="731"/>
      <c r="DA17" s="731"/>
      <c r="DB17" s="731"/>
      <c r="DC17" s="731"/>
      <c r="DD17" s="731"/>
      <c r="DE17" s="731"/>
      <c r="DF17" s="731"/>
      <c r="DG17" s="731"/>
      <c r="DH17" s="731"/>
      <c r="DI17" s="731"/>
      <c r="DJ17" s="731"/>
      <c r="DK17" s="731"/>
      <c r="DL17" s="731"/>
      <c r="DM17" s="731"/>
      <c r="DN17" s="731"/>
      <c r="DO17" s="731"/>
      <c r="DP17" s="731"/>
      <c r="DQ17" s="731"/>
      <c r="DR17" s="731"/>
      <c r="DS17" s="731"/>
      <c r="DT17" s="731"/>
      <c r="DU17" s="731"/>
      <c r="DV17" s="731"/>
      <c r="DW17" s="731"/>
      <c r="DX17" s="731"/>
      <c r="DY17" s="731"/>
      <c r="DZ17" s="731"/>
      <c r="EA17" s="731"/>
      <c r="EB17" s="731"/>
      <c r="EC17" s="731"/>
      <c r="ED17" s="731"/>
      <c r="EE17" s="731"/>
      <c r="EF17" s="731"/>
      <c r="EG17" s="731"/>
      <c r="EH17" s="731"/>
      <c r="EI17" s="731"/>
      <c r="EJ17" s="731"/>
      <c r="EK17" s="731"/>
      <c r="EL17" s="731"/>
      <c r="EM17" s="731"/>
      <c r="EN17" s="731"/>
      <c r="EO17" s="731"/>
      <c r="EP17" s="731"/>
      <c r="EQ17" s="731"/>
      <c r="ER17" s="731"/>
      <c r="ES17" s="731"/>
      <c r="ET17" s="731"/>
      <c r="EU17" s="731"/>
      <c r="EV17" s="731"/>
      <c r="EW17" s="731"/>
      <c r="EX17" s="731"/>
      <c r="EY17" s="731"/>
      <c r="EZ17" s="731"/>
      <c r="FA17" s="731"/>
      <c r="FB17" s="731"/>
      <c r="FC17" s="731"/>
      <c r="FD17" s="731"/>
      <c r="FE17" s="731"/>
      <c r="FF17" s="731"/>
      <c r="FG17" s="731"/>
      <c r="FH17" s="731"/>
      <c r="FI17" s="731"/>
      <c r="FJ17" s="731"/>
      <c r="FK17" s="731"/>
      <c r="FL17" s="731"/>
      <c r="FM17" s="731"/>
      <c r="FN17" s="731"/>
      <c r="FO17" s="731"/>
      <c r="FP17" s="731"/>
      <c r="FQ17" s="731"/>
      <c r="FR17" s="731"/>
      <c r="FS17" s="731"/>
      <c r="FT17" s="731"/>
      <c r="FU17" s="731"/>
      <c r="FV17" s="731"/>
      <c r="FW17" s="731"/>
      <c r="FX17" s="731"/>
      <c r="FY17" s="731"/>
      <c r="FZ17" s="731"/>
      <c r="GA17" s="731"/>
      <c r="GB17" s="731"/>
      <c r="GC17" s="731"/>
      <c r="GD17" s="731"/>
      <c r="GE17" s="731"/>
      <c r="GF17" s="731"/>
      <c r="GG17" s="731"/>
      <c r="GH17" s="731"/>
      <c r="GI17" s="731"/>
      <c r="GJ17" s="731"/>
      <c r="GK17" s="731"/>
      <c r="GL17" s="731"/>
      <c r="GM17" s="731"/>
      <c r="GN17" s="731"/>
      <c r="GO17" s="731"/>
      <c r="GP17" s="731"/>
      <c r="GQ17" s="731"/>
      <c r="GR17" s="731"/>
      <c r="GS17" s="731"/>
      <c r="GT17" s="731"/>
      <c r="GU17" s="731"/>
      <c r="GV17" s="731"/>
      <c r="GW17" s="731"/>
      <c r="GX17" s="731"/>
      <c r="GY17" s="731"/>
      <c r="GZ17" s="731"/>
      <c r="HA17" s="731"/>
      <c r="HB17" s="731"/>
      <c r="HC17" s="731"/>
      <c r="HD17" s="731"/>
      <c r="HE17" s="731"/>
      <c r="HF17" s="731"/>
      <c r="HG17" s="731"/>
      <c r="HH17" s="731"/>
      <c r="HI17" s="731"/>
      <c r="HJ17" s="731"/>
      <c r="HK17" s="731"/>
      <c r="HL17" s="731"/>
      <c r="HM17" s="731"/>
      <c r="HN17" s="731"/>
      <c r="HO17" s="731"/>
      <c r="HP17" s="731"/>
      <c r="HQ17" s="731"/>
      <c r="HR17" s="731"/>
      <c r="HS17" s="731"/>
      <c r="HT17" s="731"/>
      <c r="HU17" s="731"/>
      <c r="HV17" s="731"/>
      <c r="HW17" s="731"/>
      <c r="HX17" s="731"/>
      <c r="HY17" s="731"/>
      <c r="HZ17" s="731"/>
      <c r="IA17" s="731"/>
      <c r="IB17" s="731"/>
      <c r="IC17" s="731"/>
      <c r="ID17" s="731"/>
      <c r="IE17" s="731"/>
      <c r="IF17" s="731"/>
      <c r="IG17" s="731"/>
      <c r="IH17" s="731"/>
      <c r="II17" s="731"/>
      <c r="IJ17" s="731"/>
      <c r="IK17" s="731"/>
      <c r="IL17" s="731"/>
      <c r="IM17" s="731"/>
      <c r="IN17" s="731"/>
      <c r="IO17" s="731"/>
      <c r="IP17" s="731"/>
      <c r="IQ17" s="731"/>
      <c r="IR17" s="731"/>
      <c r="IS17" s="731"/>
      <c r="IT17" s="731"/>
      <c r="IU17" s="731"/>
      <c r="IV17" s="731"/>
    </row>
    <row r="18" spans="1:256" ht="30">
      <c r="A18" s="727"/>
      <c r="B18" s="728" t="s">
        <v>757</v>
      </c>
      <c r="C18" s="729">
        <v>11223.87</v>
      </c>
      <c r="D18" s="732">
        <f>C57</f>
        <v>11624.640000000001</v>
      </c>
      <c r="E18" s="730"/>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1"/>
      <c r="AM18" s="731"/>
      <c r="AN18" s="731"/>
      <c r="AO18" s="731"/>
      <c r="AP18" s="731"/>
      <c r="AQ18" s="731"/>
      <c r="AR18" s="731"/>
      <c r="AS18" s="731"/>
      <c r="AT18" s="731"/>
      <c r="AU18" s="731"/>
      <c r="AV18" s="731"/>
      <c r="AW18" s="731"/>
      <c r="AX18" s="731"/>
      <c r="AY18" s="731"/>
      <c r="AZ18" s="731"/>
      <c r="BA18" s="731"/>
      <c r="BB18" s="731"/>
      <c r="BC18" s="731"/>
      <c r="BD18" s="731"/>
      <c r="BE18" s="731"/>
      <c r="BF18" s="731"/>
      <c r="BG18" s="731"/>
      <c r="BH18" s="731"/>
      <c r="BI18" s="731"/>
      <c r="BJ18" s="731"/>
      <c r="BK18" s="731"/>
      <c r="BL18" s="731"/>
      <c r="BM18" s="731"/>
      <c r="BN18" s="731"/>
      <c r="BO18" s="731"/>
      <c r="BP18" s="731"/>
      <c r="BQ18" s="731"/>
      <c r="BR18" s="731"/>
      <c r="BS18" s="731"/>
      <c r="BT18" s="731"/>
      <c r="BU18" s="731"/>
      <c r="BV18" s="731"/>
      <c r="BW18" s="731"/>
      <c r="BX18" s="731"/>
      <c r="BY18" s="731"/>
      <c r="BZ18" s="731"/>
      <c r="CA18" s="731"/>
      <c r="CB18" s="731"/>
      <c r="CC18" s="731"/>
      <c r="CD18" s="731"/>
      <c r="CE18" s="731"/>
      <c r="CF18" s="731"/>
      <c r="CG18" s="731"/>
      <c r="CH18" s="731"/>
      <c r="CI18" s="731"/>
      <c r="CJ18" s="731"/>
      <c r="CK18" s="731"/>
      <c r="CL18" s="731"/>
      <c r="CM18" s="731"/>
      <c r="CN18" s="731"/>
      <c r="CO18" s="731"/>
      <c r="CP18" s="731"/>
      <c r="CQ18" s="731"/>
      <c r="CR18" s="731"/>
      <c r="CS18" s="731"/>
      <c r="CT18" s="731"/>
      <c r="CU18" s="731"/>
      <c r="CV18" s="731"/>
      <c r="CW18" s="731"/>
      <c r="CX18" s="731"/>
      <c r="CY18" s="731"/>
      <c r="CZ18" s="731"/>
      <c r="DA18" s="731"/>
      <c r="DB18" s="731"/>
      <c r="DC18" s="731"/>
      <c r="DD18" s="731"/>
      <c r="DE18" s="731"/>
      <c r="DF18" s="731"/>
      <c r="DG18" s="731"/>
      <c r="DH18" s="731"/>
      <c r="DI18" s="731"/>
      <c r="DJ18" s="731"/>
      <c r="DK18" s="731"/>
      <c r="DL18" s="731"/>
      <c r="DM18" s="731"/>
      <c r="DN18" s="731"/>
      <c r="DO18" s="731"/>
      <c r="DP18" s="731"/>
      <c r="DQ18" s="731"/>
      <c r="DR18" s="731"/>
      <c r="DS18" s="731"/>
      <c r="DT18" s="731"/>
      <c r="DU18" s="731"/>
      <c r="DV18" s="731"/>
      <c r="DW18" s="731"/>
      <c r="DX18" s="731"/>
      <c r="DY18" s="731"/>
      <c r="DZ18" s="731"/>
      <c r="EA18" s="731"/>
      <c r="EB18" s="731"/>
      <c r="EC18" s="731"/>
      <c r="ED18" s="731"/>
      <c r="EE18" s="731"/>
      <c r="EF18" s="731"/>
      <c r="EG18" s="731"/>
      <c r="EH18" s="731"/>
      <c r="EI18" s="731"/>
      <c r="EJ18" s="731"/>
      <c r="EK18" s="731"/>
      <c r="EL18" s="731"/>
      <c r="EM18" s="731"/>
      <c r="EN18" s="731"/>
      <c r="EO18" s="731"/>
      <c r="EP18" s="731"/>
      <c r="EQ18" s="731"/>
      <c r="ER18" s="731"/>
      <c r="ES18" s="731"/>
      <c r="ET18" s="731"/>
      <c r="EU18" s="731"/>
      <c r="EV18" s="731"/>
      <c r="EW18" s="731"/>
      <c r="EX18" s="731"/>
      <c r="EY18" s="731"/>
      <c r="EZ18" s="731"/>
      <c r="FA18" s="731"/>
      <c r="FB18" s="731"/>
      <c r="FC18" s="731"/>
      <c r="FD18" s="731"/>
      <c r="FE18" s="731"/>
      <c r="FF18" s="731"/>
      <c r="FG18" s="731"/>
      <c r="FH18" s="731"/>
      <c r="FI18" s="731"/>
      <c r="FJ18" s="731"/>
      <c r="FK18" s="731"/>
      <c r="FL18" s="731"/>
      <c r="FM18" s="731"/>
      <c r="FN18" s="731"/>
      <c r="FO18" s="731"/>
      <c r="FP18" s="731"/>
      <c r="FQ18" s="731"/>
      <c r="FR18" s="731"/>
      <c r="FS18" s="731"/>
      <c r="FT18" s="731"/>
      <c r="FU18" s="731"/>
      <c r="FV18" s="731"/>
      <c r="FW18" s="731"/>
      <c r="FX18" s="731"/>
      <c r="FY18" s="731"/>
      <c r="FZ18" s="731"/>
      <c r="GA18" s="731"/>
      <c r="GB18" s="731"/>
      <c r="GC18" s="731"/>
      <c r="GD18" s="731"/>
      <c r="GE18" s="731"/>
      <c r="GF18" s="731"/>
      <c r="GG18" s="731"/>
      <c r="GH18" s="731"/>
      <c r="GI18" s="731"/>
      <c r="GJ18" s="731"/>
      <c r="GK18" s="731"/>
      <c r="GL18" s="731"/>
      <c r="GM18" s="731"/>
      <c r="GN18" s="731"/>
      <c r="GO18" s="731"/>
      <c r="GP18" s="731"/>
      <c r="GQ18" s="731"/>
      <c r="GR18" s="731"/>
      <c r="GS18" s="731"/>
      <c r="GT18" s="731"/>
      <c r="GU18" s="731"/>
      <c r="GV18" s="731"/>
      <c r="GW18" s="731"/>
      <c r="GX18" s="731"/>
      <c r="GY18" s="731"/>
      <c r="GZ18" s="731"/>
      <c r="HA18" s="731"/>
      <c r="HB18" s="731"/>
      <c r="HC18" s="731"/>
      <c r="HD18" s="731"/>
      <c r="HE18" s="731"/>
      <c r="HF18" s="731"/>
      <c r="HG18" s="731"/>
      <c r="HH18" s="731"/>
      <c r="HI18" s="731"/>
      <c r="HJ18" s="731"/>
      <c r="HK18" s="731"/>
      <c r="HL18" s="731"/>
      <c r="HM18" s="731"/>
      <c r="HN18" s="731"/>
      <c r="HO18" s="731"/>
      <c r="HP18" s="731"/>
      <c r="HQ18" s="731"/>
      <c r="HR18" s="731"/>
      <c r="HS18" s="731"/>
      <c r="HT18" s="731"/>
      <c r="HU18" s="731"/>
      <c r="HV18" s="731"/>
      <c r="HW18" s="731"/>
      <c r="HX18" s="731"/>
      <c r="HY18" s="731"/>
      <c r="HZ18" s="731"/>
      <c r="IA18" s="731"/>
      <c r="IB18" s="731"/>
      <c r="IC18" s="731"/>
      <c r="ID18" s="731"/>
      <c r="IE18" s="731"/>
      <c r="IF18" s="731"/>
      <c r="IG18" s="731"/>
      <c r="IH18" s="731"/>
      <c r="II18" s="731"/>
      <c r="IJ18" s="731"/>
      <c r="IK18" s="731"/>
      <c r="IL18" s="731"/>
      <c r="IM18" s="731"/>
      <c r="IN18" s="731"/>
      <c r="IO18" s="731"/>
      <c r="IP18" s="731"/>
      <c r="IQ18" s="731"/>
      <c r="IR18" s="731"/>
      <c r="IS18" s="731"/>
      <c r="IT18" s="731"/>
      <c r="IU18" s="731"/>
      <c r="IV18" s="731"/>
    </row>
    <row r="19" spans="1:256" ht="30">
      <c r="A19" s="727"/>
      <c r="B19" s="728" t="s">
        <v>758</v>
      </c>
      <c r="C19" s="732"/>
      <c r="D19" s="732">
        <f>C58</f>
        <v>0</v>
      </c>
      <c r="E19" s="730"/>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1"/>
      <c r="AM19" s="731"/>
      <c r="AN19" s="731"/>
      <c r="AO19" s="731"/>
      <c r="AP19" s="731"/>
      <c r="AQ19" s="731"/>
      <c r="AR19" s="731"/>
      <c r="AS19" s="731"/>
      <c r="AT19" s="731"/>
      <c r="AU19" s="731"/>
      <c r="AV19" s="731"/>
      <c r="AW19" s="731"/>
      <c r="AX19" s="731"/>
      <c r="AY19" s="731"/>
      <c r="AZ19" s="731"/>
      <c r="BA19" s="731"/>
      <c r="BB19" s="731"/>
      <c r="BC19" s="731"/>
      <c r="BD19" s="731"/>
      <c r="BE19" s="731"/>
      <c r="BF19" s="731"/>
      <c r="BG19" s="731"/>
      <c r="BH19" s="731"/>
      <c r="BI19" s="731"/>
      <c r="BJ19" s="731"/>
      <c r="BK19" s="731"/>
      <c r="BL19" s="731"/>
      <c r="BM19" s="731"/>
      <c r="BN19" s="731"/>
      <c r="BO19" s="731"/>
      <c r="BP19" s="731"/>
      <c r="BQ19" s="731"/>
      <c r="BR19" s="731"/>
      <c r="BS19" s="731"/>
      <c r="BT19" s="731"/>
      <c r="BU19" s="731"/>
      <c r="BV19" s="731"/>
      <c r="BW19" s="731"/>
      <c r="BX19" s="731"/>
      <c r="BY19" s="731"/>
      <c r="BZ19" s="731"/>
      <c r="CA19" s="731"/>
      <c r="CB19" s="731"/>
      <c r="CC19" s="731"/>
      <c r="CD19" s="731"/>
      <c r="CE19" s="731"/>
      <c r="CF19" s="731"/>
      <c r="CG19" s="731"/>
      <c r="CH19" s="731"/>
      <c r="CI19" s="731"/>
      <c r="CJ19" s="731"/>
      <c r="CK19" s="731"/>
      <c r="CL19" s="731"/>
      <c r="CM19" s="731"/>
      <c r="CN19" s="731"/>
      <c r="CO19" s="731"/>
      <c r="CP19" s="731"/>
      <c r="CQ19" s="731"/>
      <c r="CR19" s="731"/>
      <c r="CS19" s="731"/>
      <c r="CT19" s="731"/>
      <c r="CU19" s="731"/>
      <c r="CV19" s="731"/>
      <c r="CW19" s="731"/>
      <c r="CX19" s="731"/>
      <c r="CY19" s="731"/>
      <c r="CZ19" s="731"/>
      <c r="DA19" s="731"/>
      <c r="DB19" s="731"/>
      <c r="DC19" s="731"/>
      <c r="DD19" s="731"/>
      <c r="DE19" s="731"/>
      <c r="DF19" s="731"/>
      <c r="DG19" s="731"/>
      <c r="DH19" s="731"/>
      <c r="DI19" s="731"/>
      <c r="DJ19" s="731"/>
      <c r="DK19" s="731"/>
      <c r="DL19" s="731"/>
      <c r="DM19" s="731"/>
      <c r="DN19" s="731"/>
      <c r="DO19" s="731"/>
      <c r="DP19" s="731"/>
      <c r="DQ19" s="731"/>
      <c r="DR19" s="731"/>
      <c r="DS19" s="731"/>
      <c r="DT19" s="731"/>
      <c r="DU19" s="731"/>
      <c r="DV19" s="731"/>
      <c r="DW19" s="731"/>
      <c r="DX19" s="731"/>
      <c r="DY19" s="731"/>
      <c r="DZ19" s="731"/>
      <c r="EA19" s="731"/>
      <c r="EB19" s="731"/>
      <c r="EC19" s="731"/>
      <c r="ED19" s="731"/>
      <c r="EE19" s="731"/>
      <c r="EF19" s="731"/>
      <c r="EG19" s="731"/>
      <c r="EH19" s="731"/>
      <c r="EI19" s="731"/>
      <c r="EJ19" s="731"/>
      <c r="EK19" s="731"/>
      <c r="EL19" s="731"/>
      <c r="EM19" s="731"/>
      <c r="EN19" s="731"/>
      <c r="EO19" s="731"/>
      <c r="EP19" s="731"/>
      <c r="EQ19" s="731"/>
      <c r="ER19" s="731"/>
      <c r="ES19" s="731"/>
      <c r="ET19" s="731"/>
      <c r="EU19" s="731"/>
      <c r="EV19" s="731"/>
      <c r="EW19" s="731"/>
      <c r="EX19" s="731"/>
      <c r="EY19" s="731"/>
      <c r="EZ19" s="731"/>
      <c r="FA19" s="731"/>
      <c r="FB19" s="731"/>
      <c r="FC19" s="731"/>
      <c r="FD19" s="731"/>
      <c r="FE19" s="731"/>
      <c r="FF19" s="731"/>
      <c r="FG19" s="731"/>
      <c r="FH19" s="731"/>
      <c r="FI19" s="731"/>
      <c r="FJ19" s="731"/>
      <c r="FK19" s="731"/>
      <c r="FL19" s="731"/>
      <c r="FM19" s="731"/>
      <c r="FN19" s="731"/>
      <c r="FO19" s="731"/>
      <c r="FP19" s="731"/>
      <c r="FQ19" s="731"/>
      <c r="FR19" s="731"/>
      <c r="FS19" s="731"/>
      <c r="FT19" s="731"/>
      <c r="FU19" s="731"/>
      <c r="FV19" s="731"/>
      <c r="FW19" s="731"/>
      <c r="FX19" s="731"/>
      <c r="FY19" s="731"/>
      <c r="FZ19" s="731"/>
      <c r="GA19" s="731"/>
      <c r="GB19" s="731"/>
      <c r="GC19" s="731"/>
      <c r="GD19" s="731"/>
      <c r="GE19" s="731"/>
      <c r="GF19" s="731"/>
      <c r="GG19" s="731"/>
      <c r="GH19" s="731"/>
      <c r="GI19" s="731"/>
      <c r="GJ19" s="731"/>
      <c r="GK19" s="731"/>
      <c r="GL19" s="731"/>
      <c r="GM19" s="731"/>
      <c r="GN19" s="731"/>
      <c r="GO19" s="731"/>
      <c r="GP19" s="731"/>
      <c r="GQ19" s="731"/>
      <c r="GR19" s="731"/>
      <c r="GS19" s="731"/>
      <c r="GT19" s="731"/>
      <c r="GU19" s="731"/>
      <c r="GV19" s="731"/>
      <c r="GW19" s="731"/>
      <c r="GX19" s="731"/>
      <c r="GY19" s="731"/>
      <c r="GZ19" s="731"/>
      <c r="HA19" s="731"/>
      <c r="HB19" s="731"/>
      <c r="HC19" s="731"/>
      <c r="HD19" s="731"/>
      <c r="HE19" s="731"/>
      <c r="HF19" s="731"/>
      <c r="HG19" s="731"/>
      <c r="HH19" s="731"/>
      <c r="HI19" s="731"/>
      <c r="HJ19" s="731"/>
      <c r="HK19" s="731"/>
      <c r="HL19" s="731"/>
      <c r="HM19" s="731"/>
      <c r="HN19" s="731"/>
      <c r="HO19" s="731"/>
      <c r="HP19" s="731"/>
      <c r="HQ19" s="731"/>
      <c r="HR19" s="731"/>
      <c r="HS19" s="731"/>
      <c r="HT19" s="731"/>
      <c r="HU19" s="731"/>
      <c r="HV19" s="731"/>
      <c r="HW19" s="731"/>
      <c r="HX19" s="731"/>
      <c r="HY19" s="731"/>
      <c r="HZ19" s="731"/>
      <c r="IA19" s="731"/>
      <c r="IB19" s="731"/>
      <c r="IC19" s="731"/>
      <c r="ID19" s="731"/>
      <c r="IE19" s="731"/>
      <c r="IF19" s="731"/>
      <c r="IG19" s="731"/>
      <c r="IH19" s="731"/>
      <c r="II19" s="731"/>
      <c r="IJ19" s="731"/>
      <c r="IK19" s="731"/>
      <c r="IL19" s="731"/>
      <c r="IM19" s="731"/>
      <c r="IN19" s="731"/>
      <c r="IO19" s="731"/>
      <c r="IP19" s="731"/>
      <c r="IQ19" s="731"/>
      <c r="IR19" s="731"/>
      <c r="IS19" s="731"/>
      <c r="IT19" s="731"/>
      <c r="IU19" s="731"/>
      <c r="IV19" s="731"/>
    </row>
    <row r="20" spans="1:5" ht="15.75">
      <c r="A20" s="255">
        <v>3</v>
      </c>
      <c r="B20" s="670" t="s">
        <v>759</v>
      </c>
      <c r="C20" s="724">
        <f>C21</f>
        <v>32500</v>
      </c>
      <c r="D20" s="724">
        <f>D21</f>
        <v>0</v>
      </c>
      <c r="E20" s="724">
        <f>E21</f>
        <v>-32500</v>
      </c>
    </row>
    <row r="21" spans="1:256" ht="30">
      <c r="A21" s="727"/>
      <c r="B21" s="728" t="s">
        <v>760</v>
      </c>
      <c r="C21" s="733">
        <v>32500</v>
      </c>
      <c r="D21" s="733"/>
      <c r="E21" s="733">
        <f t="shared" si="0"/>
        <v>-32500</v>
      </c>
      <c r="F21" s="731"/>
      <c r="G21" s="731"/>
      <c r="H21" s="731"/>
      <c r="I21" s="731"/>
      <c r="J21" s="731"/>
      <c r="K21" s="731"/>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31"/>
      <c r="AL21" s="731"/>
      <c r="AM21" s="731"/>
      <c r="AN21" s="731"/>
      <c r="AO21" s="731"/>
      <c r="AP21" s="731"/>
      <c r="AQ21" s="731"/>
      <c r="AR21" s="731"/>
      <c r="AS21" s="731"/>
      <c r="AT21" s="731"/>
      <c r="AU21" s="731"/>
      <c r="AV21" s="731"/>
      <c r="AW21" s="731"/>
      <c r="AX21" s="731"/>
      <c r="AY21" s="731"/>
      <c r="AZ21" s="731"/>
      <c r="BA21" s="731"/>
      <c r="BB21" s="731"/>
      <c r="BC21" s="731"/>
      <c r="BD21" s="731"/>
      <c r="BE21" s="731"/>
      <c r="BF21" s="731"/>
      <c r="BG21" s="731"/>
      <c r="BH21" s="731"/>
      <c r="BI21" s="731"/>
      <c r="BJ21" s="731"/>
      <c r="BK21" s="731"/>
      <c r="BL21" s="731"/>
      <c r="BM21" s="731"/>
      <c r="BN21" s="731"/>
      <c r="BO21" s="731"/>
      <c r="BP21" s="731"/>
      <c r="BQ21" s="731"/>
      <c r="BR21" s="731"/>
      <c r="BS21" s="731"/>
      <c r="BT21" s="731"/>
      <c r="BU21" s="731"/>
      <c r="BV21" s="731"/>
      <c r="BW21" s="731"/>
      <c r="BX21" s="731"/>
      <c r="BY21" s="731"/>
      <c r="BZ21" s="731"/>
      <c r="CA21" s="731"/>
      <c r="CB21" s="731"/>
      <c r="CC21" s="731"/>
      <c r="CD21" s="731"/>
      <c r="CE21" s="731"/>
      <c r="CF21" s="731"/>
      <c r="CG21" s="731"/>
      <c r="CH21" s="731"/>
      <c r="CI21" s="731"/>
      <c r="CJ21" s="731"/>
      <c r="CK21" s="731"/>
      <c r="CL21" s="731"/>
      <c r="CM21" s="731"/>
      <c r="CN21" s="731"/>
      <c r="CO21" s="731"/>
      <c r="CP21" s="731"/>
      <c r="CQ21" s="731"/>
      <c r="CR21" s="731"/>
      <c r="CS21" s="731"/>
      <c r="CT21" s="731"/>
      <c r="CU21" s="731"/>
      <c r="CV21" s="731"/>
      <c r="CW21" s="731"/>
      <c r="CX21" s="731"/>
      <c r="CY21" s="731"/>
      <c r="CZ21" s="731"/>
      <c r="DA21" s="731"/>
      <c r="DB21" s="731"/>
      <c r="DC21" s="731"/>
      <c r="DD21" s="731"/>
      <c r="DE21" s="731"/>
      <c r="DF21" s="731"/>
      <c r="DG21" s="731"/>
      <c r="DH21" s="731"/>
      <c r="DI21" s="731"/>
      <c r="DJ21" s="731"/>
      <c r="DK21" s="731"/>
      <c r="DL21" s="731"/>
      <c r="DM21" s="731"/>
      <c r="DN21" s="731"/>
      <c r="DO21" s="731"/>
      <c r="DP21" s="731"/>
      <c r="DQ21" s="731"/>
      <c r="DR21" s="731"/>
      <c r="DS21" s="731"/>
      <c r="DT21" s="731"/>
      <c r="DU21" s="731"/>
      <c r="DV21" s="731"/>
      <c r="DW21" s="731"/>
      <c r="DX21" s="731"/>
      <c r="DY21" s="731"/>
      <c r="DZ21" s="731"/>
      <c r="EA21" s="731"/>
      <c r="EB21" s="731"/>
      <c r="EC21" s="731"/>
      <c r="ED21" s="731"/>
      <c r="EE21" s="731"/>
      <c r="EF21" s="731"/>
      <c r="EG21" s="731"/>
      <c r="EH21" s="731"/>
      <c r="EI21" s="731"/>
      <c r="EJ21" s="731"/>
      <c r="EK21" s="731"/>
      <c r="EL21" s="731"/>
      <c r="EM21" s="731"/>
      <c r="EN21" s="731"/>
      <c r="EO21" s="731"/>
      <c r="EP21" s="731"/>
      <c r="EQ21" s="731"/>
      <c r="ER21" s="731"/>
      <c r="ES21" s="731"/>
      <c r="ET21" s="731"/>
      <c r="EU21" s="731"/>
      <c r="EV21" s="731"/>
      <c r="EW21" s="731"/>
      <c r="EX21" s="731"/>
      <c r="EY21" s="731"/>
      <c r="EZ21" s="731"/>
      <c r="FA21" s="731"/>
      <c r="FB21" s="731"/>
      <c r="FC21" s="731"/>
      <c r="FD21" s="731"/>
      <c r="FE21" s="731"/>
      <c r="FF21" s="731"/>
      <c r="FG21" s="731"/>
      <c r="FH21" s="731"/>
      <c r="FI21" s="731"/>
      <c r="FJ21" s="731"/>
      <c r="FK21" s="731"/>
      <c r="FL21" s="731"/>
      <c r="FM21" s="731"/>
      <c r="FN21" s="731"/>
      <c r="FO21" s="731"/>
      <c r="FP21" s="731"/>
      <c r="FQ21" s="731"/>
      <c r="FR21" s="731"/>
      <c r="FS21" s="731"/>
      <c r="FT21" s="731"/>
      <c r="FU21" s="731"/>
      <c r="FV21" s="731"/>
      <c r="FW21" s="731"/>
      <c r="FX21" s="731"/>
      <c r="FY21" s="731"/>
      <c r="FZ21" s="731"/>
      <c r="GA21" s="731"/>
      <c r="GB21" s="731"/>
      <c r="GC21" s="731"/>
      <c r="GD21" s="731"/>
      <c r="GE21" s="731"/>
      <c r="GF21" s="731"/>
      <c r="GG21" s="731"/>
      <c r="GH21" s="731"/>
      <c r="GI21" s="731"/>
      <c r="GJ21" s="731"/>
      <c r="GK21" s="731"/>
      <c r="GL21" s="731"/>
      <c r="GM21" s="731"/>
      <c r="GN21" s="731"/>
      <c r="GO21" s="731"/>
      <c r="GP21" s="731"/>
      <c r="GQ21" s="731"/>
      <c r="GR21" s="731"/>
      <c r="GS21" s="731"/>
      <c r="GT21" s="731"/>
      <c r="GU21" s="731"/>
      <c r="GV21" s="731"/>
      <c r="GW21" s="731"/>
      <c r="GX21" s="731"/>
      <c r="GY21" s="731"/>
      <c r="GZ21" s="731"/>
      <c r="HA21" s="731"/>
      <c r="HB21" s="731"/>
      <c r="HC21" s="731"/>
      <c r="HD21" s="731"/>
      <c r="HE21" s="731"/>
      <c r="HF21" s="731"/>
      <c r="HG21" s="731"/>
      <c r="HH21" s="731"/>
      <c r="HI21" s="731"/>
      <c r="HJ21" s="731"/>
      <c r="HK21" s="731"/>
      <c r="HL21" s="731"/>
      <c r="HM21" s="731"/>
      <c r="HN21" s="731"/>
      <c r="HO21" s="731"/>
      <c r="HP21" s="731"/>
      <c r="HQ21" s="731"/>
      <c r="HR21" s="731"/>
      <c r="HS21" s="731"/>
      <c r="HT21" s="731"/>
      <c r="HU21" s="731"/>
      <c r="HV21" s="731"/>
      <c r="HW21" s="731"/>
      <c r="HX21" s="731"/>
      <c r="HY21" s="731"/>
      <c r="HZ21" s="731"/>
      <c r="IA21" s="731"/>
      <c r="IB21" s="731"/>
      <c r="IC21" s="731"/>
      <c r="ID21" s="731"/>
      <c r="IE21" s="731"/>
      <c r="IF21" s="731"/>
      <c r="IG21" s="731"/>
      <c r="IH21" s="731"/>
      <c r="II21" s="731"/>
      <c r="IJ21" s="731"/>
      <c r="IK21" s="731"/>
      <c r="IL21" s="731"/>
      <c r="IM21" s="731"/>
      <c r="IN21" s="731"/>
      <c r="IO21" s="731"/>
      <c r="IP21" s="731"/>
      <c r="IQ21" s="731"/>
      <c r="IR21" s="731"/>
      <c r="IS21" s="731"/>
      <c r="IT21" s="731"/>
      <c r="IU21" s="731"/>
      <c r="IV21" s="731"/>
    </row>
    <row r="22" spans="1:5" ht="15.75">
      <c r="A22" s="714" t="s">
        <v>41</v>
      </c>
      <c r="B22" s="715" t="s">
        <v>761</v>
      </c>
      <c r="C22" s="734">
        <f>C23</f>
        <v>73213.59</v>
      </c>
      <c r="D22" s="734">
        <f>D23</f>
        <v>24459.97</v>
      </c>
      <c r="E22" s="734">
        <f t="shared" si="0"/>
        <v>-48753.619999999995</v>
      </c>
    </row>
    <row r="23" spans="1:5" ht="15.75">
      <c r="A23" s="714">
        <v>1</v>
      </c>
      <c r="B23" s="715" t="s">
        <v>762</v>
      </c>
      <c r="C23" s="734">
        <f>C24+C25+C29</f>
        <v>73213.59</v>
      </c>
      <c r="D23" s="734">
        <f>D24+D25+D29</f>
        <v>24459.97</v>
      </c>
      <c r="E23" s="734">
        <f t="shared" si="0"/>
        <v>-48753.619999999995</v>
      </c>
    </row>
    <row r="24" spans="1:5" ht="15.75">
      <c r="A24" s="255" t="s">
        <v>60</v>
      </c>
      <c r="B24" s="670" t="s">
        <v>753</v>
      </c>
      <c r="C24" s="724"/>
      <c r="D24" s="670"/>
      <c r="E24" s="719">
        <f t="shared" si="0"/>
        <v>0</v>
      </c>
    </row>
    <row r="25" spans="1:5" ht="15.75">
      <c r="A25" s="255" t="s">
        <v>60</v>
      </c>
      <c r="B25" s="670" t="s">
        <v>754</v>
      </c>
      <c r="C25" s="726">
        <f>C26+C27+C28</f>
        <v>40713.59</v>
      </c>
      <c r="D25" s="726">
        <f>D26+D27+D28</f>
        <v>24459.97</v>
      </c>
      <c r="E25" s="726">
        <f>E26+E27+E28</f>
        <v>-5831.34</v>
      </c>
    </row>
    <row r="26" spans="1:256" ht="30">
      <c r="A26" s="727"/>
      <c r="B26" s="728" t="s">
        <v>755</v>
      </c>
      <c r="C26" s="729">
        <v>12874.59</v>
      </c>
      <c r="D26" s="729">
        <f>C26</f>
        <v>12874.59</v>
      </c>
      <c r="E26" s="735">
        <f t="shared" si="0"/>
        <v>0</v>
      </c>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c r="AN26" s="731"/>
      <c r="AO26" s="731"/>
      <c r="AP26" s="731"/>
      <c r="AQ26" s="731"/>
      <c r="AR26" s="731"/>
      <c r="AS26" s="731"/>
      <c r="AT26" s="731"/>
      <c r="AU26" s="731"/>
      <c r="AV26" s="731"/>
      <c r="AW26" s="731"/>
      <c r="AX26" s="731"/>
      <c r="AY26" s="731"/>
      <c r="AZ26" s="731"/>
      <c r="BA26" s="731"/>
      <c r="BB26" s="731"/>
      <c r="BC26" s="731"/>
      <c r="BD26" s="731"/>
      <c r="BE26" s="731"/>
      <c r="BF26" s="731"/>
      <c r="BG26" s="731"/>
      <c r="BH26" s="731"/>
      <c r="BI26" s="731"/>
      <c r="BJ26" s="731"/>
      <c r="BK26" s="731"/>
      <c r="BL26" s="731"/>
      <c r="BM26" s="731"/>
      <c r="BN26" s="731"/>
      <c r="BO26" s="731"/>
      <c r="BP26" s="731"/>
      <c r="BQ26" s="731"/>
      <c r="BR26" s="731"/>
      <c r="BS26" s="731"/>
      <c r="BT26" s="731"/>
      <c r="BU26" s="731"/>
      <c r="BV26" s="731"/>
      <c r="BW26" s="731"/>
      <c r="BX26" s="731"/>
      <c r="BY26" s="731"/>
      <c r="BZ26" s="731"/>
      <c r="CA26" s="731"/>
      <c r="CB26" s="731"/>
      <c r="CC26" s="731"/>
      <c r="CD26" s="731"/>
      <c r="CE26" s="731"/>
      <c r="CF26" s="731"/>
      <c r="CG26" s="731"/>
      <c r="CH26" s="731"/>
      <c r="CI26" s="731"/>
      <c r="CJ26" s="731"/>
      <c r="CK26" s="731"/>
      <c r="CL26" s="731"/>
      <c r="CM26" s="731"/>
      <c r="CN26" s="731"/>
      <c r="CO26" s="731"/>
      <c r="CP26" s="731"/>
      <c r="CQ26" s="731"/>
      <c r="CR26" s="731"/>
      <c r="CS26" s="731"/>
      <c r="CT26" s="731"/>
      <c r="CU26" s="731"/>
      <c r="CV26" s="731"/>
      <c r="CW26" s="731"/>
      <c r="CX26" s="731"/>
      <c r="CY26" s="731"/>
      <c r="CZ26" s="731"/>
      <c r="DA26" s="731"/>
      <c r="DB26" s="731"/>
      <c r="DC26" s="731"/>
      <c r="DD26" s="731"/>
      <c r="DE26" s="731"/>
      <c r="DF26" s="731"/>
      <c r="DG26" s="731"/>
      <c r="DH26" s="731"/>
      <c r="DI26" s="731"/>
      <c r="DJ26" s="731"/>
      <c r="DK26" s="731"/>
      <c r="DL26" s="731"/>
      <c r="DM26" s="731"/>
      <c r="DN26" s="731"/>
      <c r="DO26" s="731"/>
      <c r="DP26" s="731"/>
      <c r="DQ26" s="731"/>
      <c r="DR26" s="731"/>
      <c r="DS26" s="731"/>
      <c r="DT26" s="731"/>
      <c r="DU26" s="731"/>
      <c r="DV26" s="731"/>
      <c r="DW26" s="731"/>
      <c r="DX26" s="731"/>
      <c r="DY26" s="731"/>
      <c r="DZ26" s="731"/>
      <c r="EA26" s="731"/>
      <c r="EB26" s="731"/>
      <c r="EC26" s="731"/>
      <c r="ED26" s="731"/>
      <c r="EE26" s="731"/>
      <c r="EF26" s="731"/>
      <c r="EG26" s="731"/>
      <c r="EH26" s="731"/>
      <c r="EI26" s="731"/>
      <c r="EJ26" s="731"/>
      <c r="EK26" s="731"/>
      <c r="EL26" s="731"/>
      <c r="EM26" s="731"/>
      <c r="EN26" s="731"/>
      <c r="EO26" s="731"/>
      <c r="EP26" s="731"/>
      <c r="EQ26" s="731"/>
      <c r="ER26" s="731"/>
      <c r="ES26" s="731"/>
      <c r="ET26" s="731"/>
      <c r="EU26" s="731"/>
      <c r="EV26" s="731"/>
      <c r="EW26" s="731"/>
      <c r="EX26" s="731"/>
      <c r="EY26" s="731"/>
      <c r="EZ26" s="731"/>
      <c r="FA26" s="731"/>
      <c r="FB26" s="731"/>
      <c r="FC26" s="731"/>
      <c r="FD26" s="731"/>
      <c r="FE26" s="731"/>
      <c r="FF26" s="731"/>
      <c r="FG26" s="731"/>
      <c r="FH26" s="731"/>
      <c r="FI26" s="731"/>
      <c r="FJ26" s="731"/>
      <c r="FK26" s="731"/>
      <c r="FL26" s="731"/>
      <c r="FM26" s="731"/>
      <c r="FN26" s="731"/>
      <c r="FO26" s="731"/>
      <c r="FP26" s="731"/>
      <c r="FQ26" s="731"/>
      <c r="FR26" s="731"/>
      <c r="FS26" s="731"/>
      <c r="FT26" s="731"/>
      <c r="FU26" s="731"/>
      <c r="FV26" s="731"/>
      <c r="FW26" s="731"/>
      <c r="FX26" s="731"/>
      <c r="FY26" s="731"/>
      <c r="FZ26" s="731"/>
      <c r="GA26" s="731"/>
      <c r="GB26" s="731"/>
      <c r="GC26" s="731"/>
      <c r="GD26" s="731"/>
      <c r="GE26" s="731"/>
      <c r="GF26" s="731"/>
      <c r="GG26" s="731"/>
      <c r="GH26" s="731"/>
      <c r="GI26" s="731"/>
      <c r="GJ26" s="731"/>
      <c r="GK26" s="731"/>
      <c r="GL26" s="731"/>
      <c r="GM26" s="731"/>
      <c r="GN26" s="731"/>
      <c r="GO26" s="731"/>
      <c r="GP26" s="731"/>
      <c r="GQ26" s="731"/>
      <c r="GR26" s="731"/>
      <c r="GS26" s="731"/>
      <c r="GT26" s="731"/>
      <c r="GU26" s="731"/>
      <c r="GV26" s="731"/>
      <c r="GW26" s="731"/>
      <c r="GX26" s="731"/>
      <c r="GY26" s="731"/>
      <c r="GZ26" s="731"/>
      <c r="HA26" s="731"/>
      <c r="HB26" s="731"/>
      <c r="HC26" s="731"/>
      <c r="HD26" s="731"/>
      <c r="HE26" s="731"/>
      <c r="HF26" s="731"/>
      <c r="HG26" s="731"/>
      <c r="HH26" s="731"/>
      <c r="HI26" s="731"/>
      <c r="HJ26" s="731"/>
      <c r="HK26" s="731"/>
      <c r="HL26" s="731"/>
      <c r="HM26" s="731"/>
      <c r="HN26" s="731"/>
      <c r="HO26" s="731"/>
      <c r="HP26" s="731"/>
      <c r="HQ26" s="731"/>
      <c r="HR26" s="731"/>
      <c r="HS26" s="731"/>
      <c r="HT26" s="731"/>
      <c r="HU26" s="731"/>
      <c r="HV26" s="731"/>
      <c r="HW26" s="731"/>
      <c r="HX26" s="731"/>
      <c r="HY26" s="731"/>
      <c r="HZ26" s="731"/>
      <c r="IA26" s="731"/>
      <c r="IB26" s="731"/>
      <c r="IC26" s="731"/>
      <c r="ID26" s="731"/>
      <c r="IE26" s="731"/>
      <c r="IF26" s="731"/>
      <c r="IG26" s="731"/>
      <c r="IH26" s="731"/>
      <c r="II26" s="731"/>
      <c r="IJ26" s="731"/>
      <c r="IK26" s="731"/>
      <c r="IL26" s="731"/>
      <c r="IM26" s="731"/>
      <c r="IN26" s="731"/>
      <c r="IO26" s="731"/>
      <c r="IP26" s="731"/>
      <c r="IQ26" s="731"/>
      <c r="IR26" s="731"/>
      <c r="IS26" s="731"/>
      <c r="IT26" s="731"/>
      <c r="IU26" s="731"/>
      <c r="IV26" s="731"/>
    </row>
    <row r="27" spans="1:256" ht="15.75">
      <c r="A27" s="727"/>
      <c r="B27" s="728" t="s">
        <v>763</v>
      </c>
      <c r="C27" s="729">
        <f>5833.04+7708.73</f>
        <v>13541.77</v>
      </c>
      <c r="D27" s="729">
        <v>7710.43</v>
      </c>
      <c r="E27" s="735">
        <f t="shared" si="0"/>
        <v>-5831.34</v>
      </c>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c r="AN27" s="731"/>
      <c r="AO27" s="731"/>
      <c r="AP27" s="731"/>
      <c r="AQ27" s="731"/>
      <c r="AR27" s="731"/>
      <c r="AS27" s="731"/>
      <c r="AT27" s="731"/>
      <c r="AU27" s="731"/>
      <c r="AV27" s="731"/>
      <c r="AW27" s="731"/>
      <c r="AX27" s="731"/>
      <c r="AY27" s="731"/>
      <c r="AZ27" s="731"/>
      <c r="BA27" s="731"/>
      <c r="BB27" s="731"/>
      <c r="BC27" s="731"/>
      <c r="BD27" s="731"/>
      <c r="BE27" s="731"/>
      <c r="BF27" s="731"/>
      <c r="BG27" s="731"/>
      <c r="BH27" s="731"/>
      <c r="BI27" s="731"/>
      <c r="BJ27" s="731"/>
      <c r="BK27" s="731"/>
      <c r="BL27" s="731"/>
      <c r="BM27" s="731"/>
      <c r="BN27" s="731"/>
      <c r="BO27" s="731"/>
      <c r="BP27" s="731"/>
      <c r="BQ27" s="731"/>
      <c r="BR27" s="731"/>
      <c r="BS27" s="731"/>
      <c r="BT27" s="731"/>
      <c r="BU27" s="731"/>
      <c r="BV27" s="731"/>
      <c r="BW27" s="731"/>
      <c r="BX27" s="731"/>
      <c r="BY27" s="731"/>
      <c r="BZ27" s="731"/>
      <c r="CA27" s="731"/>
      <c r="CB27" s="731"/>
      <c r="CC27" s="731"/>
      <c r="CD27" s="731"/>
      <c r="CE27" s="731"/>
      <c r="CF27" s="731"/>
      <c r="CG27" s="731"/>
      <c r="CH27" s="731"/>
      <c r="CI27" s="731"/>
      <c r="CJ27" s="731"/>
      <c r="CK27" s="731"/>
      <c r="CL27" s="731"/>
      <c r="CM27" s="731"/>
      <c r="CN27" s="731"/>
      <c r="CO27" s="731"/>
      <c r="CP27" s="731"/>
      <c r="CQ27" s="731"/>
      <c r="CR27" s="731"/>
      <c r="CS27" s="731"/>
      <c r="CT27" s="731"/>
      <c r="CU27" s="731"/>
      <c r="CV27" s="731"/>
      <c r="CW27" s="731"/>
      <c r="CX27" s="731"/>
      <c r="CY27" s="731"/>
      <c r="CZ27" s="731"/>
      <c r="DA27" s="731"/>
      <c r="DB27" s="731"/>
      <c r="DC27" s="731"/>
      <c r="DD27" s="731"/>
      <c r="DE27" s="731"/>
      <c r="DF27" s="731"/>
      <c r="DG27" s="731"/>
      <c r="DH27" s="731"/>
      <c r="DI27" s="731"/>
      <c r="DJ27" s="731"/>
      <c r="DK27" s="731"/>
      <c r="DL27" s="731"/>
      <c r="DM27" s="731"/>
      <c r="DN27" s="731"/>
      <c r="DO27" s="731"/>
      <c r="DP27" s="731"/>
      <c r="DQ27" s="731"/>
      <c r="DR27" s="731"/>
      <c r="DS27" s="731"/>
      <c r="DT27" s="731"/>
      <c r="DU27" s="731"/>
      <c r="DV27" s="731"/>
      <c r="DW27" s="731"/>
      <c r="DX27" s="731"/>
      <c r="DY27" s="731"/>
      <c r="DZ27" s="731"/>
      <c r="EA27" s="731"/>
      <c r="EB27" s="731"/>
      <c r="EC27" s="731"/>
      <c r="ED27" s="731"/>
      <c r="EE27" s="731"/>
      <c r="EF27" s="731"/>
      <c r="EG27" s="731"/>
      <c r="EH27" s="731"/>
      <c r="EI27" s="731"/>
      <c r="EJ27" s="731"/>
      <c r="EK27" s="731"/>
      <c r="EL27" s="731"/>
      <c r="EM27" s="731"/>
      <c r="EN27" s="731"/>
      <c r="EO27" s="731"/>
      <c r="EP27" s="731"/>
      <c r="EQ27" s="731"/>
      <c r="ER27" s="731"/>
      <c r="ES27" s="731"/>
      <c r="ET27" s="731"/>
      <c r="EU27" s="731"/>
      <c r="EV27" s="731"/>
      <c r="EW27" s="731"/>
      <c r="EX27" s="731"/>
      <c r="EY27" s="731"/>
      <c r="EZ27" s="731"/>
      <c r="FA27" s="731"/>
      <c r="FB27" s="731"/>
      <c r="FC27" s="731"/>
      <c r="FD27" s="731"/>
      <c r="FE27" s="731"/>
      <c r="FF27" s="731"/>
      <c r="FG27" s="731"/>
      <c r="FH27" s="731"/>
      <c r="FI27" s="731"/>
      <c r="FJ27" s="731"/>
      <c r="FK27" s="731"/>
      <c r="FL27" s="731"/>
      <c r="FM27" s="731"/>
      <c r="FN27" s="731"/>
      <c r="FO27" s="731"/>
      <c r="FP27" s="731"/>
      <c r="FQ27" s="731"/>
      <c r="FR27" s="731"/>
      <c r="FS27" s="731"/>
      <c r="FT27" s="731"/>
      <c r="FU27" s="731"/>
      <c r="FV27" s="731"/>
      <c r="FW27" s="731"/>
      <c r="FX27" s="731"/>
      <c r="FY27" s="731"/>
      <c r="FZ27" s="731"/>
      <c r="GA27" s="731"/>
      <c r="GB27" s="731"/>
      <c r="GC27" s="731"/>
      <c r="GD27" s="731"/>
      <c r="GE27" s="731"/>
      <c r="GF27" s="731"/>
      <c r="GG27" s="731"/>
      <c r="GH27" s="731"/>
      <c r="GI27" s="731"/>
      <c r="GJ27" s="731"/>
      <c r="GK27" s="731"/>
      <c r="GL27" s="731"/>
      <c r="GM27" s="731"/>
      <c r="GN27" s="731"/>
      <c r="GO27" s="731"/>
      <c r="GP27" s="731"/>
      <c r="GQ27" s="731"/>
      <c r="GR27" s="731"/>
      <c r="GS27" s="731"/>
      <c r="GT27" s="731"/>
      <c r="GU27" s="731"/>
      <c r="GV27" s="731"/>
      <c r="GW27" s="731"/>
      <c r="GX27" s="731"/>
      <c r="GY27" s="731"/>
      <c r="GZ27" s="731"/>
      <c r="HA27" s="731"/>
      <c r="HB27" s="731"/>
      <c r="HC27" s="731"/>
      <c r="HD27" s="731"/>
      <c r="HE27" s="731"/>
      <c r="HF27" s="731"/>
      <c r="HG27" s="731"/>
      <c r="HH27" s="731"/>
      <c r="HI27" s="731"/>
      <c r="HJ27" s="731"/>
      <c r="HK27" s="731"/>
      <c r="HL27" s="731"/>
      <c r="HM27" s="731"/>
      <c r="HN27" s="731"/>
      <c r="HO27" s="731"/>
      <c r="HP27" s="731"/>
      <c r="HQ27" s="731"/>
      <c r="HR27" s="731"/>
      <c r="HS27" s="731"/>
      <c r="HT27" s="731"/>
      <c r="HU27" s="731"/>
      <c r="HV27" s="731"/>
      <c r="HW27" s="731"/>
      <c r="HX27" s="731"/>
      <c r="HY27" s="731"/>
      <c r="HZ27" s="731"/>
      <c r="IA27" s="731"/>
      <c r="IB27" s="731"/>
      <c r="IC27" s="731"/>
      <c r="ID27" s="731"/>
      <c r="IE27" s="731"/>
      <c r="IF27" s="731"/>
      <c r="IG27" s="731"/>
      <c r="IH27" s="731"/>
      <c r="II27" s="731"/>
      <c r="IJ27" s="731"/>
      <c r="IK27" s="731"/>
      <c r="IL27" s="731"/>
      <c r="IM27" s="731"/>
      <c r="IN27" s="731"/>
      <c r="IO27" s="731"/>
      <c r="IP27" s="731"/>
      <c r="IQ27" s="731"/>
      <c r="IR27" s="731"/>
      <c r="IS27" s="731"/>
      <c r="IT27" s="731"/>
      <c r="IU27" s="731"/>
      <c r="IV27" s="731"/>
    </row>
    <row r="28" spans="1:256" ht="30">
      <c r="A28" s="727"/>
      <c r="B28" s="728" t="s">
        <v>757</v>
      </c>
      <c r="C28" s="729">
        <v>14297.23</v>
      </c>
      <c r="D28" s="729">
        <f>2583.3+1291.65</f>
        <v>3874.9500000000003</v>
      </c>
      <c r="E28" s="735"/>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31"/>
      <c r="AM28" s="731"/>
      <c r="AN28" s="731"/>
      <c r="AO28" s="731"/>
      <c r="AP28" s="731"/>
      <c r="AQ28" s="731"/>
      <c r="AR28" s="731"/>
      <c r="AS28" s="731"/>
      <c r="AT28" s="731"/>
      <c r="AU28" s="731"/>
      <c r="AV28" s="731"/>
      <c r="AW28" s="731"/>
      <c r="AX28" s="731"/>
      <c r="AY28" s="731"/>
      <c r="AZ28" s="731"/>
      <c r="BA28" s="731"/>
      <c r="BB28" s="731"/>
      <c r="BC28" s="731"/>
      <c r="BD28" s="731"/>
      <c r="BE28" s="731"/>
      <c r="BF28" s="731"/>
      <c r="BG28" s="731"/>
      <c r="BH28" s="731"/>
      <c r="BI28" s="731"/>
      <c r="BJ28" s="731"/>
      <c r="BK28" s="731"/>
      <c r="BL28" s="731"/>
      <c r="BM28" s="731"/>
      <c r="BN28" s="731"/>
      <c r="BO28" s="731"/>
      <c r="BP28" s="731"/>
      <c r="BQ28" s="731"/>
      <c r="BR28" s="731"/>
      <c r="BS28" s="731"/>
      <c r="BT28" s="731"/>
      <c r="BU28" s="731"/>
      <c r="BV28" s="731"/>
      <c r="BW28" s="731"/>
      <c r="BX28" s="731"/>
      <c r="BY28" s="731"/>
      <c r="BZ28" s="731"/>
      <c r="CA28" s="731"/>
      <c r="CB28" s="731"/>
      <c r="CC28" s="731"/>
      <c r="CD28" s="731"/>
      <c r="CE28" s="731"/>
      <c r="CF28" s="731"/>
      <c r="CG28" s="731"/>
      <c r="CH28" s="731"/>
      <c r="CI28" s="731"/>
      <c r="CJ28" s="731"/>
      <c r="CK28" s="731"/>
      <c r="CL28" s="731"/>
      <c r="CM28" s="731"/>
      <c r="CN28" s="731"/>
      <c r="CO28" s="731"/>
      <c r="CP28" s="731"/>
      <c r="CQ28" s="731"/>
      <c r="CR28" s="731"/>
      <c r="CS28" s="731"/>
      <c r="CT28" s="731"/>
      <c r="CU28" s="731"/>
      <c r="CV28" s="731"/>
      <c r="CW28" s="731"/>
      <c r="CX28" s="731"/>
      <c r="CY28" s="731"/>
      <c r="CZ28" s="731"/>
      <c r="DA28" s="731"/>
      <c r="DB28" s="731"/>
      <c r="DC28" s="731"/>
      <c r="DD28" s="731"/>
      <c r="DE28" s="731"/>
      <c r="DF28" s="731"/>
      <c r="DG28" s="731"/>
      <c r="DH28" s="731"/>
      <c r="DI28" s="731"/>
      <c r="DJ28" s="731"/>
      <c r="DK28" s="731"/>
      <c r="DL28" s="731"/>
      <c r="DM28" s="731"/>
      <c r="DN28" s="731"/>
      <c r="DO28" s="731"/>
      <c r="DP28" s="731"/>
      <c r="DQ28" s="731"/>
      <c r="DR28" s="731"/>
      <c r="DS28" s="731"/>
      <c r="DT28" s="731"/>
      <c r="DU28" s="731"/>
      <c r="DV28" s="731"/>
      <c r="DW28" s="731"/>
      <c r="DX28" s="731"/>
      <c r="DY28" s="731"/>
      <c r="DZ28" s="731"/>
      <c r="EA28" s="731"/>
      <c r="EB28" s="731"/>
      <c r="EC28" s="731"/>
      <c r="ED28" s="731"/>
      <c r="EE28" s="731"/>
      <c r="EF28" s="731"/>
      <c r="EG28" s="731"/>
      <c r="EH28" s="731"/>
      <c r="EI28" s="731"/>
      <c r="EJ28" s="731"/>
      <c r="EK28" s="731"/>
      <c r="EL28" s="731"/>
      <c r="EM28" s="731"/>
      <c r="EN28" s="731"/>
      <c r="EO28" s="731"/>
      <c r="EP28" s="731"/>
      <c r="EQ28" s="731"/>
      <c r="ER28" s="731"/>
      <c r="ES28" s="731"/>
      <c r="ET28" s="731"/>
      <c r="EU28" s="731"/>
      <c r="EV28" s="731"/>
      <c r="EW28" s="731"/>
      <c r="EX28" s="731"/>
      <c r="EY28" s="731"/>
      <c r="EZ28" s="731"/>
      <c r="FA28" s="731"/>
      <c r="FB28" s="731"/>
      <c r="FC28" s="731"/>
      <c r="FD28" s="731"/>
      <c r="FE28" s="731"/>
      <c r="FF28" s="731"/>
      <c r="FG28" s="731"/>
      <c r="FH28" s="731"/>
      <c r="FI28" s="731"/>
      <c r="FJ28" s="731"/>
      <c r="FK28" s="731"/>
      <c r="FL28" s="731"/>
      <c r="FM28" s="731"/>
      <c r="FN28" s="731"/>
      <c r="FO28" s="731"/>
      <c r="FP28" s="731"/>
      <c r="FQ28" s="731"/>
      <c r="FR28" s="731"/>
      <c r="FS28" s="731"/>
      <c r="FT28" s="731"/>
      <c r="FU28" s="731"/>
      <c r="FV28" s="731"/>
      <c r="FW28" s="731"/>
      <c r="FX28" s="731"/>
      <c r="FY28" s="731"/>
      <c r="FZ28" s="731"/>
      <c r="GA28" s="731"/>
      <c r="GB28" s="731"/>
      <c r="GC28" s="731"/>
      <c r="GD28" s="731"/>
      <c r="GE28" s="731"/>
      <c r="GF28" s="731"/>
      <c r="GG28" s="731"/>
      <c r="GH28" s="731"/>
      <c r="GI28" s="731"/>
      <c r="GJ28" s="731"/>
      <c r="GK28" s="731"/>
      <c r="GL28" s="731"/>
      <c r="GM28" s="731"/>
      <c r="GN28" s="731"/>
      <c r="GO28" s="731"/>
      <c r="GP28" s="731"/>
      <c r="GQ28" s="731"/>
      <c r="GR28" s="731"/>
      <c r="GS28" s="731"/>
      <c r="GT28" s="731"/>
      <c r="GU28" s="731"/>
      <c r="GV28" s="731"/>
      <c r="GW28" s="731"/>
      <c r="GX28" s="731"/>
      <c r="GY28" s="731"/>
      <c r="GZ28" s="731"/>
      <c r="HA28" s="731"/>
      <c r="HB28" s="731"/>
      <c r="HC28" s="731"/>
      <c r="HD28" s="731"/>
      <c r="HE28" s="731"/>
      <c r="HF28" s="731"/>
      <c r="HG28" s="731"/>
      <c r="HH28" s="731"/>
      <c r="HI28" s="731"/>
      <c r="HJ28" s="731"/>
      <c r="HK28" s="731"/>
      <c r="HL28" s="731"/>
      <c r="HM28" s="731"/>
      <c r="HN28" s="731"/>
      <c r="HO28" s="731"/>
      <c r="HP28" s="731"/>
      <c r="HQ28" s="731"/>
      <c r="HR28" s="731"/>
      <c r="HS28" s="731"/>
      <c r="HT28" s="731"/>
      <c r="HU28" s="731"/>
      <c r="HV28" s="731"/>
      <c r="HW28" s="731"/>
      <c r="HX28" s="731"/>
      <c r="HY28" s="731"/>
      <c r="HZ28" s="731"/>
      <c r="IA28" s="731"/>
      <c r="IB28" s="731"/>
      <c r="IC28" s="731"/>
      <c r="ID28" s="731"/>
      <c r="IE28" s="731"/>
      <c r="IF28" s="731"/>
      <c r="IG28" s="731"/>
      <c r="IH28" s="731"/>
      <c r="II28" s="731"/>
      <c r="IJ28" s="731"/>
      <c r="IK28" s="731"/>
      <c r="IL28" s="731"/>
      <c r="IM28" s="731"/>
      <c r="IN28" s="731"/>
      <c r="IO28" s="731"/>
      <c r="IP28" s="731"/>
      <c r="IQ28" s="731"/>
      <c r="IR28" s="731"/>
      <c r="IS28" s="731"/>
      <c r="IT28" s="731"/>
      <c r="IU28" s="731"/>
      <c r="IV28" s="731"/>
    </row>
    <row r="29" spans="1:256" ht="15.75">
      <c r="A29" s="255" t="s">
        <v>60</v>
      </c>
      <c r="B29" s="670" t="s">
        <v>349</v>
      </c>
      <c r="C29" s="724">
        <f>C30</f>
        <v>32500</v>
      </c>
      <c r="D29" s="724">
        <f>D30</f>
        <v>0</v>
      </c>
      <c r="E29" s="724">
        <f>E30</f>
        <v>-32500</v>
      </c>
      <c r="F29" s="731"/>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c r="AN29" s="731"/>
      <c r="AO29" s="731"/>
      <c r="AP29" s="731"/>
      <c r="AQ29" s="731"/>
      <c r="AR29" s="731"/>
      <c r="AS29" s="731"/>
      <c r="AT29" s="731"/>
      <c r="AU29" s="731"/>
      <c r="AV29" s="731"/>
      <c r="AW29" s="731"/>
      <c r="AX29" s="731"/>
      <c r="AY29" s="731"/>
      <c r="AZ29" s="731"/>
      <c r="BA29" s="731"/>
      <c r="BB29" s="731"/>
      <c r="BC29" s="731"/>
      <c r="BD29" s="731"/>
      <c r="BE29" s="731"/>
      <c r="BF29" s="731"/>
      <c r="BG29" s="731"/>
      <c r="BH29" s="731"/>
      <c r="BI29" s="731"/>
      <c r="BJ29" s="731"/>
      <c r="BK29" s="731"/>
      <c r="BL29" s="731"/>
      <c r="BM29" s="731"/>
      <c r="BN29" s="731"/>
      <c r="BO29" s="731"/>
      <c r="BP29" s="731"/>
      <c r="BQ29" s="731"/>
      <c r="BR29" s="731"/>
      <c r="BS29" s="731"/>
      <c r="BT29" s="731"/>
      <c r="BU29" s="731"/>
      <c r="BV29" s="731"/>
      <c r="BW29" s="731"/>
      <c r="BX29" s="731"/>
      <c r="BY29" s="731"/>
      <c r="BZ29" s="731"/>
      <c r="CA29" s="731"/>
      <c r="CB29" s="731"/>
      <c r="CC29" s="731"/>
      <c r="CD29" s="731"/>
      <c r="CE29" s="731"/>
      <c r="CF29" s="731"/>
      <c r="CG29" s="731"/>
      <c r="CH29" s="731"/>
      <c r="CI29" s="731"/>
      <c r="CJ29" s="731"/>
      <c r="CK29" s="731"/>
      <c r="CL29" s="731"/>
      <c r="CM29" s="731"/>
      <c r="CN29" s="731"/>
      <c r="CO29" s="731"/>
      <c r="CP29" s="731"/>
      <c r="CQ29" s="731"/>
      <c r="CR29" s="731"/>
      <c r="CS29" s="731"/>
      <c r="CT29" s="731"/>
      <c r="CU29" s="731"/>
      <c r="CV29" s="731"/>
      <c r="CW29" s="731"/>
      <c r="CX29" s="731"/>
      <c r="CY29" s="731"/>
      <c r="CZ29" s="731"/>
      <c r="DA29" s="731"/>
      <c r="DB29" s="731"/>
      <c r="DC29" s="731"/>
      <c r="DD29" s="731"/>
      <c r="DE29" s="731"/>
      <c r="DF29" s="731"/>
      <c r="DG29" s="731"/>
      <c r="DH29" s="731"/>
      <c r="DI29" s="731"/>
      <c r="DJ29" s="731"/>
      <c r="DK29" s="731"/>
      <c r="DL29" s="731"/>
      <c r="DM29" s="731"/>
      <c r="DN29" s="731"/>
      <c r="DO29" s="731"/>
      <c r="DP29" s="731"/>
      <c r="DQ29" s="731"/>
      <c r="DR29" s="731"/>
      <c r="DS29" s="731"/>
      <c r="DT29" s="731"/>
      <c r="DU29" s="731"/>
      <c r="DV29" s="731"/>
      <c r="DW29" s="731"/>
      <c r="DX29" s="731"/>
      <c r="DY29" s="731"/>
      <c r="DZ29" s="731"/>
      <c r="EA29" s="731"/>
      <c r="EB29" s="731"/>
      <c r="EC29" s="731"/>
      <c r="ED29" s="731"/>
      <c r="EE29" s="731"/>
      <c r="EF29" s="731"/>
      <c r="EG29" s="731"/>
      <c r="EH29" s="731"/>
      <c r="EI29" s="731"/>
      <c r="EJ29" s="731"/>
      <c r="EK29" s="731"/>
      <c r="EL29" s="731"/>
      <c r="EM29" s="731"/>
      <c r="EN29" s="731"/>
      <c r="EO29" s="731"/>
      <c r="EP29" s="731"/>
      <c r="EQ29" s="731"/>
      <c r="ER29" s="731"/>
      <c r="ES29" s="731"/>
      <c r="ET29" s="731"/>
      <c r="EU29" s="731"/>
      <c r="EV29" s="731"/>
      <c r="EW29" s="731"/>
      <c r="EX29" s="731"/>
      <c r="EY29" s="731"/>
      <c r="EZ29" s="731"/>
      <c r="FA29" s="731"/>
      <c r="FB29" s="731"/>
      <c r="FC29" s="731"/>
      <c r="FD29" s="731"/>
      <c r="FE29" s="731"/>
      <c r="FF29" s="731"/>
      <c r="FG29" s="731"/>
      <c r="FH29" s="731"/>
      <c r="FI29" s="731"/>
      <c r="FJ29" s="731"/>
      <c r="FK29" s="731"/>
      <c r="FL29" s="731"/>
      <c r="FM29" s="731"/>
      <c r="FN29" s="731"/>
      <c r="FO29" s="731"/>
      <c r="FP29" s="731"/>
      <c r="FQ29" s="731"/>
      <c r="FR29" s="731"/>
      <c r="FS29" s="731"/>
      <c r="FT29" s="731"/>
      <c r="FU29" s="731"/>
      <c r="FV29" s="731"/>
      <c r="FW29" s="731"/>
      <c r="FX29" s="731"/>
      <c r="FY29" s="731"/>
      <c r="FZ29" s="731"/>
      <c r="GA29" s="731"/>
      <c r="GB29" s="731"/>
      <c r="GC29" s="731"/>
      <c r="GD29" s="731"/>
      <c r="GE29" s="731"/>
      <c r="GF29" s="731"/>
      <c r="GG29" s="731"/>
      <c r="GH29" s="731"/>
      <c r="GI29" s="731"/>
      <c r="GJ29" s="731"/>
      <c r="GK29" s="731"/>
      <c r="GL29" s="731"/>
      <c r="GM29" s="731"/>
      <c r="GN29" s="731"/>
      <c r="GO29" s="731"/>
      <c r="GP29" s="731"/>
      <c r="GQ29" s="731"/>
      <c r="GR29" s="731"/>
      <c r="GS29" s="731"/>
      <c r="GT29" s="731"/>
      <c r="GU29" s="731"/>
      <c r="GV29" s="731"/>
      <c r="GW29" s="731"/>
      <c r="GX29" s="731"/>
      <c r="GY29" s="731"/>
      <c r="GZ29" s="731"/>
      <c r="HA29" s="731"/>
      <c r="HB29" s="731"/>
      <c r="HC29" s="731"/>
      <c r="HD29" s="731"/>
      <c r="HE29" s="731"/>
      <c r="HF29" s="731"/>
      <c r="HG29" s="731"/>
      <c r="HH29" s="731"/>
      <c r="HI29" s="731"/>
      <c r="HJ29" s="731"/>
      <c r="HK29" s="731"/>
      <c r="HL29" s="731"/>
      <c r="HM29" s="731"/>
      <c r="HN29" s="731"/>
      <c r="HO29" s="731"/>
      <c r="HP29" s="731"/>
      <c r="HQ29" s="731"/>
      <c r="HR29" s="731"/>
      <c r="HS29" s="731"/>
      <c r="HT29" s="731"/>
      <c r="HU29" s="731"/>
      <c r="HV29" s="731"/>
      <c r="HW29" s="731"/>
      <c r="HX29" s="731"/>
      <c r="HY29" s="731"/>
      <c r="HZ29" s="731"/>
      <c r="IA29" s="731"/>
      <c r="IB29" s="731"/>
      <c r="IC29" s="731"/>
      <c r="ID29" s="731"/>
      <c r="IE29" s="731"/>
      <c r="IF29" s="731"/>
      <c r="IG29" s="731"/>
      <c r="IH29" s="731"/>
      <c r="II29" s="731"/>
      <c r="IJ29" s="731"/>
      <c r="IK29" s="731"/>
      <c r="IL29" s="731"/>
      <c r="IM29" s="731"/>
      <c r="IN29" s="731"/>
      <c r="IO29" s="731"/>
      <c r="IP29" s="731"/>
      <c r="IQ29" s="731"/>
      <c r="IR29" s="731"/>
      <c r="IS29" s="731"/>
      <c r="IT29" s="731"/>
      <c r="IU29" s="731"/>
      <c r="IV29" s="731"/>
    </row>
    <row r="30" spans="1:256" ht="30">
      <c r="A30" s="727"/>
      <c r="B30" s="728" t="s">
        <v>760</v>
      </c>
      <c r="C30" s="733">
        <v>32500</v>
      </c>
      <c r="D30" s="733"/>
      <c r="E30" s="733">
        <f t="shared" si="0"/>
        <v>-32500</v>
      </c>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1"/>
      <c r="AY30" s="731"/>
      <c r="AZ30" s="731"/>
      <c r="BA30" s="731"/>
      <c r="BB30" s="731"/>
      <c r="BC30" s="731"/>
      <c r="BD30" s="731"/>
      <c r="BE30" s="731"/>
      <c r="BF30" s="731"/>
      <c r="BG30" s="731"/>
      <c r="BH30" s="731"/>
      <c r="BI30" s="731"/>
      <c r="BJ30" s="731"/>
      <c r="BK30" s="731"/>
      <c r="BL30" s="731"/>
      <c r="BM30" s="731"/>
      <c r="BN30" s="731"/>
      <c r="BO30" s="731"/>
      <c r="BP30" s="731"/>
      <c r="BQ30" s="731"/>
      <c r="BR30" s="731"/>
      <c r="BS30" s="731"/>
      <c r="BT30" s="731"/>
      <c r="BU30" s="731"/>
      <c r="BV30" s="731"/>
      <c r="BW30" s="731"/>
      <c r="BX30" s="731"/>
      <c r="BY30" s="731"/>
      <c r="BZ30" s="731"/>
      <c r="CA30" s="731"/>
      <c r="CB30" s="731"/>
      <c r="CC30" s="731"/>
      <c r="CD30" s="731"/>
      <c r="CE30" s="731"/>
      <c r="CF30" s="731"/>
      <c r="CG30" s="731"/>
      <c r="CH30" s="731"/>
      <c r="CI30" s="731"/>
      <c r="CJ30" s="731"/>
      <c r="CK30" s="731"/>
      <c r="CL30" s="731"/>
      <c r="CM30" s="731"/>
      <c r="CN30" s="731"/>
      <c r="CO30" s="731"/>
      <c r="CP30" s="731"/>
      <c r="CQ30" s="731"/>
      <c r="CR30" s="731"/>
      <c r="CS30" s="731"/>
      <c r="CT30" s="731"/>
      <c r="CU30" s="731"/>
      <c r="CV30" s="731"/>
      <c r="CW30" s="731"/>
      <c r="CX30" s="731"/>
      <c r="CY30" s="731"/>
      <c r="CZ30" s="731"/>
      <c r="DA30" s="731"/>
      <c r="DB30" s="731"/>
      <c r="DC30" s="731"/>
      <c r="DD30" s="731"/>
      <c r="DE30" s="731"/>
      <c r="DF30" s="731"/>
      <c r="DG30" s="731"/>
      <c r="DH30" s="731"/>
      <c r="DI30" s="731"/>
      <c r="DJ30" s="731"/>
      <c r="DK30" s="731"/>
      <c r="DL30" s="731"/>
      <c r="DM30" s="731"/>
      <c r="DN30" s="731"/>
      <c r="DO30" s="731"/>
      <c r="DP30" s="731"/>
      <c r="DQ30" s="731"/>
      <c r="DR30" s="731"/>
      <c r="DS30" s="731"/>
      <c r="DT30" s="731"/>
      <c r="DU30" s="731"/>
      <c r="DV30" s="731"/>
      <c r="DW30" s="731"/>
      <c r="DX30" s="731"/>
      <c r="DY30" s="731"/>
      <c r="DZ30" s="731"/>
      <c r="EA30" s="731"/>
      <c r="EB30" s="731"/>
      <c r="EC30" s="731"/>
      <c r="ED30" s="731"/>
      <c r="EE30" s="731"/>
      <c r="EF30" s="731"/>
      <c r="EG30" s="731"/>
      <c r="EH30" s="731"/>
      <c r="EI30" s="731"/>
      <c r="EJ30" s="731"/>
      <c r="EK30" s="731"/>
      <c r="EL30" s="731"/>
      <c r="EM30" s="731"/>
      <c r="EN30" s="731"/>
      <c r="EO30" s="731"/>
      <c r="EP30" s="731"/>
      <c r="EQ30" s="731"/>
      <c r="ER30" s="731"/>
      <c r="ES30" s="731"/>
      <c r="ET30" s="731"/>
      <c r="EU30" s="731"/>
      <c r="EV30" s="731"/>
      <c r="EW30" s="731"/>
      <c r="EX30" s="731"/>
      <c r="EY30" s="731"/>
      <c r="EZ30" s="731"/>
      <c r="FA30" s="731"/>
      <c r="FB30" s="731"/>
      <c r="FC30" s="731"/>
      <c r="FD30" s="731"/>
      <c r="FE30" s="731"/>
      <c r="FF30" s="731"/>
      <c r="FG30" s="731"/>
      <c r="FH30" s="731"/>
      <c r="FI30" s="731"/>
      <c r="FJ30" s="731"/>
      <c r="FK30" s="731"/>
      <c r="FL30" s="731"/>
      <c r="FM30" s="731"/>
      <c r="FN30" s="731"/>
      <c r="FO30" s="731"/>
      <c r="FP30" s="731"/>
      <c r="FQ30" s="731"/>
      <c r="FR30" s="731"/>
      <c r="FS30" s="731"/>
      <c r="FT30" s="731"/>
      <c r="FU30" s="731"/>
      <c r="FV30" s="731"/>
      <c r="FW30" s="731"/>
      <c r="FX30" s="731"/>
      <c r="FY30" s="731"/>
      <c r="FZ30" s="731"/>
      <c r="GA30" s="731"/>
      <c r="GB30" s="731"/>
      <c r="GC30" s="731"/>
      <c r="GD30" s="731"/>
      <c r="GE30" s="731"/>
      <c r="GF30" s="731"/>
      <c r="GG30" s="731"/>
      <c r="GH30" s="731"/>
      <c r="GI30" s="731"/>
      <c r="GJ30" s="731"/>
      <c r="GK30" s="731"/>
      <c r="GL30" s="731"/>
      <c r="GM30" s="731"/>
      <c r="GN30" s="731"/>
      <c r="GO30" s="731"/>
      <c r="GP30" s="731"/>
      <c r="GQ30" s="731"/>
      <c r="GR30" s="731"/>
      <c r="GS30" s="731"/>
      <c r="GT30" s="731"/>
      <c r="GU30" s="731"/>
      <c r="GV30" s="731"/>
      <c r="GW30" s="731"/>
      <c r="GX30" s="731"/>
      <c r="GY30" s="731"/>
      <c r="GZ30" s="731"/>
      <c r="HA30" s="731"/>
      <c r="HB30" s="731"/>
      <c r="HC30" s="731"/>
      <c r="HD30" s="731"/>
      <c r="HE30" s="731"/>
      <c r="HF30" s="731"/>
      <c r="HG30" s="731"/>
      <c r="HH30" s="731"/>
      <c r="HI30" s="731"/>
      <c r="HJ30" s="731"/>
      <c r="HK30" s="731"/>
      <c r="HL30" s="731"/>
      <c r="HM30" s="731"/>
      <c r="HN30" s="731"/>
      <c r="HO30" s="731"/>
      <c r="HP30" s="731"/>
      <c r="HQ30" s="731"/>
      <c r="HR30" s="731"/>
      <c r="HS30" s="731"/>
      <c r="HT30" s="731"/>
      <c r="HU30" s="731"/>
      <c r="HV30" s="731"/>
      <c r="HW30" s="731"/>
      <c r="HX30" s="731"/>
      <c r="HY30" s="731"/>
      <c r="HZ30" s="731"/>
      <c r="IA30" s="731"/>
      <c r="IB30" s="731"/>
      <c r="IC30" s="731"/>
      <c r="ID30" s="731"/>
      <c r="IE30" s="731"/>
      <c r="IF30" s="731"/>
      <c r="IG30" s="731"/>
      <c r="IH30" s="731"/>
      <c r="II30" s="731"/>
      <c r="IJ30" s="731"/>
      <c r="IK30" s="731"/>
      <c r="IL30" s="731"/>
      <c r="IM30" s="731"/>
      <c r="IN30" s="731"/>
      <c r="IO30" s="731"/>
      <c r="IP30" s="731"/>
      <c r="IQ30" s="731"/>
      <c r="IR30" s="731"/>
      <c r="IS30" s="731"/>
      <c r="IT30" s="731"/>
      <c r="IU30" s="731"/>
      <c r="IV30" s="731"/>
    </row>
    <row r="31" spans="1:5" ht="15.75">
      <c r="A31" s="736">
        <v>2</v>
      </c>
      <c r="B31" s="737" t="s">
        <v>764</v>
      </c>
      <c r="C31" s="738">
        <f>C32+C33+C37+C38</f>
        <v>73213.59</v>
      </c>
      <c r="D31" s="738">
        <f>D32+D33+D37+D38</f>
        <v>24459.97</v>
      </c>
      <c r="E31" s="734">
        <f t="shared" si="0"/>
        <v>-48753.619999999995</v>
      </c>
    </row>
    <row r="32" spans="1:5" ht="15.75">
      <c r="A32" s="255" t="s">
        <v>60</v>
      </c>
      <c r="B32" s="670" t="s">
        <v>92</v>
      </c>
      <c r="C32" s="726"/>
      <c r="D32" s="726"/>
      <c r="E32" s="739"/>
    </row>
    <row r="33" spans="1:5" ht="15.75">
      <c r="A33" s="255" t="s">
        <v>60</v>
      </c>
      <c r="B33" s="670" t="s">
        <v>765</v>
      </c>
      <c r="C33" s="726">
        <f>SUM(C34:C36)</f>
        <v>53083.31999999999</v>
      </c>
      <c r="D33" s="726">
        <f>SUM(D34:D36)</f>
        <v>20585.02</v>
      </c>
      <c r="E33" s="726">
        <f>SUM(E34:E36)</f>
        <v>0</v>
      </c>
    </row>
    <row r="34" spans="1:5" ht="30">
      <c r="A34" s="255"/>
      <c r="B34" s="728" t="s">
        <v>760</v>
      </c>
      <c r="C34" s="733">
        <v>32500</v>
      </c>
      <c r="D34" s="732"/>
      <c r="E34" s="739"/>
    </row>
    <row r="35" spans="1:256" ht="30">
      <c r="A35" s="255"/>
      <c r="B35" s="728" t="s">
        <v>755</v>
      </c>
      <c r="C35" s="732">
        <f>C26</f>
        <v>12874.59</v>
      </c>
      <c r="D35" s="732">
        <f>D26</f>
        <v>12874.59</v>
      </c>
      <c r="E35" s="739"/>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740"/>
      <c r="AY35" s="740"/>
      <c r="AZ35" s="740"/>
      <c r="BA35" s="740"/>
      <c r="BB35" s="740"/>
      <c r="BC35" s="740"/>
      <c r="BD35" s="740"/>
      <c r="BE35" s="740"/>
      <c r="BF35" s="740"/>
      <c r="BG35" s="740"/>
      <c r="BH35" s="740"/>
      <c r="BI35" s="740"/>
      <c r="BJ35" s="740"/>
      <c r="BK35" s="740"/>
      <c r="BL35" s="740"/>
      <c r="BM35" s="740"/>
      <c r="BN35" s="740"/>
      <c r="BO35" s="740"/>
      <c r="BP35" s="740"/>
      <c r="BQ35" s="740"/>
      <c r="BR35" s="740"/>
      <c r="BS35" s="740"/>
      <c r="BT35" s="740"/>
      <c r="BU35" s="740"/>
      <c r="BV35" s="740"/>
      <c r="BW35" s="740"/>
      <c r="BX35" s="740"/>
      <c r="BY35" s="740"/>
      <c r="BZ35" s="740"/>
      <c r="CA35" s="740"/>
      <c r="CB35" s="740"/>
      <c r="CC35" s="740"/>
      <c r="CD35" s="740"/>
      <c r="CE35" s="740"/>
      <c r="CF35" s="740"/>
      <c r="CG35" s="740"/>
      <c r="CH35" s="740"/>
      <c r="CI35" s="740"/>
      <c r="CJ35" s="740"/>
      <c r="CK35" s="740"/>
      <c r="CL35" s="740"/>
      <c r="CM35" s="740"/>
      <c r="CN35" s="740"/>
      <c r="CO35" s="740"/>
      <c r="CP35" s="740"/>
      <c r="CQ35" s="740"/>
      <c r="CR35" s="740"/>
      <c r="CS35" s="740"/>
      <c r="CT35" s="740"/>
      <c r="CU35" s="740"/>
      <c r="CV35" s="740"/>
      <c r="CW35" s="740"/>
      <c r="CX35" s="740"/>
      <c r="CY35" s="740"/>
      <c r="CZ35" s="740"/>
      <c r="DA35" s="740"/>
      <c r="DB35" s="740"/>
      <c r="DC35" s="740"/>
      <c r="DD35" s="740"/>
      <c r="DE35" s="740"/>
      <c r="DF35" s="740"/>
      <c r="DG35" s="740"/>
      <c r="DH35" s="740"/>
      <c r="DI35" s="740"/>
      <c r="DJ35" s="740"/>
      <c r="DK35" s="740"/>
      <c r="DL35" s="740"/>
      <c r="DM35" s="740"/>
      <c r="DN35" s="740"/>
      <c r="DO35" s="740"/>
      <c r="DP35" s="740"/>
      <c r="DQ35" s="740"/>
      <c r="DR35" s="740"/>
      <c r="DS35" s="740"/>
      <c r="DT35" s="740"/>
      <c r="DU35" s="740"/>
      <c r="DV35" s="740"/>
      <c r="DW35" s="740"/>
      <c r="DX35" s="740"/>
      <c r="DY35" s="740"/>
      <c r="DZ35" s="740"/>
      <c r="EA35" s="740"/>
      <c r="EB35" s="740"/>
      <c r="EC35" s="740"/>
      <c r="ED35" s="740"/>
      <c r="EE35" s="740"/>
      <c r="EF35" s="740"/>
      <c r="EG35" s="740"/>
      <c r="EH35" s="740"/>
      <c r="EI35" s="740"/>
      <c r="EJ35" s="740"/>
      <c r="EK35" s="740"/>
      <c r="EL35" s="740"/>
      <c r="EM35" s="740"/>
      <c r="EN35" s="740"/>
      <c r="EO35" s="740"/>
      <c r="EP35" s="740"/>
      <c r="EQ35" s="740"/>
      <c r="ER35" s="740"/>
      <c r="ES35" s="740"/>
      <c r="ET35" s="740"/>
      <c r="EU35" s="740"/>
      <c r="EV35" s="740"/>
      <c r="EW35" s="740"/>
      <c r="EX35" s="740"/>
      <c r="EY35" s="740"/>
      <c r="EZ35" s="740"/>
      <c r="FA35" s="740"/>
      <c r="FB35" s="740"/>
      <c r="FC35" s="740"/>
      <c r="FD35" s="740"/>
      <c r="FE35" s="740"/>
      <c r="FF35" s="740"/>
      <c r="FG35" s="740"/>
      <c r="FH35" s="740"/>
      <c r="FI35" s="740"/>
      <c r="FJ35" s="740"/>
      <c r="FK35" s="740"/>
      <c r="FL35" s="740"/>
      <c r="FM35" s="740"/>
      <c r="FN35" s="740"/>
      <c r="FO35" s="740"/>
      <c r="FP35" s="740"/>
      <c r="FQ35" s="740"/>
      <c r="FR35" s="740"/>
      <c r="FS35" s="740"/>
      <c r="FT35" s="740"/>
      <c r="FU35" s="740"/>
      <c r="FV35" s="740"/>
      <c r="FW35" s="740"/>
      <c r="FX35" s="740"/>
      <c r="FY35" s="740"/>
      <c r="FZ35" s="740"/>
      <c r="GA35" s="740"/>
      <c r="GB35" s="740"/>
      <c r="GC35" s="740"/>
      <c r="GD35" s="740"/>
      <c r="GE35" s="740"/>
      <c r="GF35" s="740"/>
      <c r="GG35" s="740"/>
      <c r="GH35" s="740"/>
      <c r="GI35" s="740"/>
      <c r="GJ35" s="740"/>
      <c r="GK35" s="740"/>
      <c r="GL35" s="740"/>
      <c r="GM35" s="740"/>
      <c r="GN35" s="740"/>
      <c r="GO35" s="740"/>
      <c r="GP35" s="740"/>
      <c r="GQ35" s="740"/>
      <c r="GR35" s="740"/>
      <c r="GS35" s="740"/>
      <c r="GT35" s="740"/>
      <c r="GU35" s="740"/>
      <c r="GV35" s="740"/>
      <c r="GW35" s="740"/>
      <c r="GX35" s="740"/>
      <c r="GY35" s="740"/>
      <c r="GZ35" s="740"/>
      <c r="HA35" s="740"/>
      <c r="HB35" s="740"/>
      <c r="HC35" s="740"/>
      <c r="HD35" s="740"/>
      <c r="HE35" s="740"/>
      <c r="HF35" s="740"/>
      <c r="HG35" s="740"/>
      <c r="HH35" s="740"/>
      <c r="HI35" s="740"/>
      <c r="HJ35" s="740"/>
      <c r="HK35" s="740"/>
      <c r="HL35" s="740"/>
      <c r="HM35" s="740"/>
      <c r="HN35" s="740"/>
      <c r="HO35" s="740"/>
      <c r="HP35" s="740"/>
      <c r="HQ35" s="740"/>
      <c r="HR35" s="740"/>
      <c r="HS35" s="740"/>
      <c r="HT35" s="740"/>
      <c r="HU35" s="740"/>
      <c r="HV35" s="740"/>
      <c r="HW35" s="740"/>
      <c r="HX35" s="740"/>
      <c r="HY35" s="740"/>
      <c r="HZ35" s="740"/>
      <c r="IA35" s="740"/>
      <c r="IB35" s="740"/>
      <c r="IC35" s="740"/>
      <c r="ID35" s="740"/>
      <c r="IE35" s="740"/>
      <c r="IF35" s="740"/>
      <c r="IG35" s="740"/>
      <c r="IH35" s="740"/>
      <c r="II35" s="740"/>
      <c r="IJ35" s="740"/>
      <c r="IK35" s="740"/>
      <c r="IL35" s="740"/>
      <c r="IM35" s="740"/>
      <c r="IN35" s="740"/>
      <c r="IO35" s="740"/>
      <c r="IP35" s="740"/>
      <c r="IQ35" s="740"/>
      <c r="IR35" s="740"/>
      <c r="IS35" s="740"/>
      <c r="IT35" s="740"/>
      <c r="IU35" s="740"/>
      <c r="IV35" s="740"/>
    </row>
    <row r="36" spans="1:5" ht="15.75">
      <c r="A36" s="741"/>
      <c r="B36" s="728" t="s">
        <v>763</v>
      </c>
      <c r="C36" s="742">
        <v>7708.73</v>
      </c>
      <c r="D36" s="732">
        <f>D27</f>
        <v>7710.43</v>
      </c>
      <c r="E36" s="741"/>
    </row>
    <row r="37" spans="1:5" ht="15.75">
      <c r="A37" s="255" t="s">
        <v>60</v>
      </c>
      <c r="B37" s="670" t="s">
        <v>766</v>
      </c>
      <c r="C37" s="726"/>
      <c r="D37" s="726"/>
      <c r="E37" s="726"/>
    </row>
    <row r="38" spans="1:256" ht="15.75">
      <c r="A38" s="255" t="s">
        <v>60</v>
      </c>
      <c r="B38" s="670" t="s">
        <v>767</v>
      </c>
      <c r="C38" s="725">
        <f>SUM(C39:C40)</f>
        <v>20130.27</v>
      </c>
      <c r="D38" s="725">
        <f>SUM(D39:D40)</f>
        <v>3874.9500000000003</v>
      </c>
      <c r="E38" s="725">
        <f>SUM(E39:E40)</f>
        <v>0</v>
      </c>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X38" s="731"/>
      <c r="AY38" s="731"/>
      <c r="AZ38" s="731"/>
      <c r="BA38" s="731"/>
      <c r="BB38" s="731"/>
      <c r="BC38" s="731"/>
      <c r="BD38" s="731"/>
      <c r="BE38" s="731"/>
      <c r="BF38" s="731"/>
      <c r="BG38" s="731"/>
      <c r="BH38" s="731"/>
      <c r="BI38" s="731"/>
      <c r="BJ38" s="731"/>
      <c r="BK38" s="731"/>
      <c r="BL38" s="731"/>
      <c r="BM38" s="731"/>
      <c r="BN38" s="731"/>
      <c r="BO38" s="731"/>
      <c r="BP38" s="731"/>
      <c r="BQ38" s="731"/>
      <c r="BR38" s="731"/>
      <c r="BS38" s="731"/>
      <c r="BT38" s="731"/>
      <c r="BU38" s="731"/>
      <c r="BV38" s="731"/>
      <c r="BW38" s="731"/>
      <c r="BX38" s="731"/>
      <c r="BY38" s="731"/>
      <c r="BZ38" s="731"/>
      <c r="CA38" s="731"/>
      <c r="CB38" s="731"/>
      <c r="CC38" s="731"/>
      <c r="CD38" s="731"/>
      <c r="CE38" s="731"/>
      <c r="CF38" s="731"/>
      <c r="CG38" s="731"/>
      <c r="CH38" s="731"/>
      <c r="CI38" s="731"/>
      <c r="CJ38" s="731"/>
      <c r="CK38" s="731"/>
      <c r="CL38" s="731"/>
      <c r="CM38" s="731"/>
      <c r="CN38" s="731"/>
      <c r="CO38" s="731"/>
      <c r="CP38" s="731"/>
      <c r="CQ38" s="731"/>
      <c r="CR38" s="731"/>
      <c r="CS38" s="731"/>
      <c r="CT38" s="731"/>
      <c r="CU38" s="731"/>
      <c r="CV38" s="731"/>
      <c r="CW38" s="731"/>
      <c r="CX38" s="731"/>
      <c r="CY38" s="731"/>
      <c r="CZ38" s="731"/>
      <c r="DA38" s="731"/>
      <c r="DB38" s="731"/>
      <c r="DC38" s="731"/>
      <c r="DD38" s="731"/>
      <c r="DE38" s="731"/>
      <c r="DF38" s="731"/>
      <c r="DG38" s="731"/>
      <c r="DH38" s="731"/>
      <c r="DI38" s="731"/>
      <c r="DJ38" s="731"/>
      <c r="DK38" s="731"/>
      <c r="DL38" s="731"/>
      <c r="DM38" s="731"/>
      <c r="DN38" s="731"/>
      <c r="DO38" s="731"/>
      <c r="DP38" s="731"/>
      <c r="DQ38" s="731"/>
      <c r="DR38" s="731"/>
      <c r="DS38" s="731"/>
      <c r="DT38" s="731"/>
      <c r="DU38" s="731"/>
      <c r="DV38" s="731"/>
      <c r="DW38" s="731"/>
      <c r="DX38" s="731"/>
      <c r="DY38" s="731"/>
      <c r="DZ38" s="731"/>
      <c r="EA38" s="731"/>
      <c r="EB38" s="731"/>
      <c r="EC38" s="731"/>
      <c r="ED38" s="731"/>
      <c r="EE38" s="731"/>
      <c r="EF38" s="731"/>
      <c r="EG38" s="731"/>
      <c r="EH38" s="731"/>
      <c r="EI38" s="731"/>
      <c r="EJ38" s="731"/>
      <c r="EK38" s="731"/>
      <c r="EL38" s="731"/>
      <c r="EM38" s="731"/>
      <c r="EN38" s="731"/>
      <c r="EO38" s="731"/>
      <c r="EP38" s="731"/>
      <c r="EQ38" s="731"/>
      <c r="ER38" s="731"/>
      <c r="ES38" s="731"/>
      <c r="ET38" s="731"/>
      <c r="EU38" s="731"/>
      <c r="EV38" s="731"/>
      <c r="EW38" s="731"/>
      <c r="EX38" s="731"/>
      <c r="EY38" s="731"/>
      <c r="EZ38" s="731"/>
      <c r="FA38" s="731"/>
      <c r="FB38" s="731"/>
      <c r="FC38" s="731"/>
      <c r="FD38" s="731"/>
      <c r="FE38" s="731"/>
      <c r="FF38" s="731"/>
      <c r="FG38" s="731"/>
      <c r="FH38" s="731"/>
      <c r="FI38" s="731"/>
      <c r="FJ38" s="731"/>
      <c r="FK38" s="731"/>
      <c r="FL38" s="731"/>
      <c r="FM38" s="731"/>
      <c r="FN38" s="731"/>
      <c r="FO38" s="731"/>
      <c r="FP38" s="731"/>
      <c r="FQ38" s="731"/>
      <c r="FR38" s="731"/>
      <c r="FS38" s="731"/>
      <c r="FT38" s="731"/>
      <c r="FU38" s="731"/>
      <c r="FV38" s="731"/>
      <c r="FW38" s="731"/>
      <c r="FX38" s="731"/>
      <c r="FY38" s="731"/>
      <c r="FZ38" s="731"/>
      <c r="GA38" s="731"/>
      <c r="GB38" s="731"/>
      <c r="GC38" s="731"/>
      <c r="GD38" s="731"/>
      <c r="GE38" s="731"/>
      <c r="GF38" s="731"/>
      <c r="GG38" s="731"/>
      <c r="GH38" s="731"/>
      <c r="GI38" s="731"/>
      <c r="GJ38" s="731"/>
      <c r="GK38" s="731"/>
      <c r="GL38" s="731"/>
      <c r="GM38" s="731"/>
      <c r="GN38" s="731"/>
      <c r="GO38" s="731"/>
      <c r="GP38" s="731"/>
      <c r="GQ38" s="731"/>
      <c r="GR38" s="731"/>
      <c r="GS38" s="731"/>
      <c r="GT38" s="731"/>
      <c r="GU38" s="731"/>
      <c r="GV38" s="731"/>
      <c r="GW38" s="731"/>
      <c r="GX38" s="731"/>
      <c r="GY38" s="731"/>
      <c r="GZ38" s="731"/>
      <c r="HA38" s="731"/>
      <c r="HB38" s="731"/>
      <c r="HC38" s="731"/>
      <c r="HD38" s="731"/>
      <c r="HE38" s="731"/>
      <c r="HF38" s="731"/>
      <c r="HG38" s="731"/>
      <c r="HH38" s="731"/>
      <c r="HI38" s="731"/>
      <c r="HJ38" s="731"/>
      <c r="HK38" s="731"/>
      <c r="HL38" s="731"/>
      <c r="HM38" s="731"/>
      <c r="HN38" s="731"/>
      <c r="HO38" s="731"/>
      <c r="HP38" s="731"/>
      <c r="HQ38" s="731"/>
      <c r="HR38" s="731"/>
      <c r="HS38" s="731"/>
      <c r="HT38" s="731"/>
      <c r="HU38" s="731"/>
      <c r="HV38" s="731"/>
      <c r="HW38" s="731"/>
      <c r="HX38" s="731"/>
      <c r="HY38" s="731"/>
      <c r="HZ38" s="731"/>
      <c r="IA38" s="731"/>
      <c r="IB38" s="731"/>
      <c r="IC38" s="731"/>
      <c r="ID38" s="731"/>
      <c r="IE38" s="731"/>
      <c r="IF38" s="731"/>
      <c r="IG38" s="731"/>
      <c r="IH38" s="731"/>
      <c r="II38" s="731"/>
      <c r="IJ38" s="731"/>
      <c r="IK38" s="731"/>
      <c r="IL38" s="731"/>
      <c r="IM38" s="731"/>
      <c r="IN38" s="731"/>
      <c r="IO38" s="731"/>
      <c r="IP38" s="731"/>
      <c r="IQ38" s="731"/>
      <c r="IR38" s="731"/>
      <c r="IS38" s="731"/>
      <c r="IT38" s="731"/>
      <c r="IU38" s="731"/>
      <c r="IV38" s="731"/>
    </row>
    <row r="39" spans="1:256" ht="15.75">
      <c r="A39" s="727"/>
      <c r="B39" s="728" t="s">
        <v>763</v>
      </c>
      <c r="C39" s="735">
        <v>5833.04</v>
      </c>
      <c r="D39" s="729"/>
      <c r="E39" s="735"/>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1"/>
      <c r="BF39" s="731"/>
      <c r="BG39" s="731"/>
      <c r="BH39" s="731"/>
      <c r="BI39" s="731"/>
      <c r="BJ39" s="731"/>
      <c r="BK39" s="731"/>
      <c r="BL39" s="731"/>
      <c r="BM39" s="731"/>
      <c r="BN39" s="731"/>
      <c r="BO39" s="731"/>
      <c r="BP39" s="731"/>
      <c r="BQ39" s="731"/>
      <c r="BR39" s="731"/>
      <c r="BS39" s="731"/>
      <c r="BT39" s="731"/>
      <c r="BU39" s="731"/>
      <c r="BV39" s="731"/>
      <c r="BW39" s="731"/>
      <c r="BX39" s="731"/>
      <c r="BY39" s="731"/>
      <c r="BZ39" s="731"/>
      <c r="CA39" s="731"/>
      <c r="CB39" s="731"/>
      <c r="CC39" s="731"/>
      <c r="CD39" s="731"/>
      <c r="CE39" s="731"/>
      <c r="CF39" s="731"/>
      <c r="CG39" s="731"/>
      <c r="CH39" s="731"/>
      <c r="CI39" s="731"/>
      <c r="CJ39" s="731"/>
      <c r="CK39" s="731"/>
      <c r="CL39" s="731"/>
      <c r="CM39" s="731"/>
      <c r="CN39" s="731"/>
      <c r="CO39" s="731"/>
      <c r="CP39" s="731"/>
      <c r="CQ39" s="731"/>
      <c r="CR39" s="731"/>
      <c r="CS39" s="731"/>
      <c r="CT39" s="731"/>
      <c r="CU39" s="731"/>
      <c r="CV39" s="731"/>
      <c r="CW39" s="731"/>
      <c r="CX39" s="731"/>
      <c r="CY39" s="731"/>
      <c r="CZ39" s="731"/>
      <c r="DA39" s="731"/>
      <c r="DB39" s="731"/>
      <c r="DC39" s="731"/>
      <c r="DD39" s="731"/>
      <c r="DE39" s="731"/>
      <c r="DF39" s="731"/>
      <c r="DG39" s="731"/>
      <c r="DH39" s="731"/>
      <c r="DI39" s="731"/>
      <c r="DJ39" s="731"/>
      <c r="DK39" s="731"/>
      <c r="DL39" s="731"/>
      <c r="DM39" s="731"/>
      <c r="DN39" s="731"/>
      <c r="DO39" s="731"/>
      <c r="DP39" s="731"/>
      <c r="DQ39" s="731"/>
      <c r="DR39" s="731"/>
      <c r="DS39" s="731"/>
      <c r="DT39" s="731"/>
      <c r="DU39" s="731"/>
      <c r="DV39" s="731"/>
      <c r="DW39" s="731"/>
      <c r="DX39" s="731"/>
      <c r="DY39" s="731"/>
      <c r="DZ39" s="731"/>
      <c r="EA39" s="731"/>
      <c r="EB39" s="731"/>
      <c r="EC39" s="731"/>
      <c r="ED39" s="731"/>
      <c r="EE39" s="731"/>
      <c r="EF39" s="731"/>
      <c r="EG39" s="731"/>
      <c r="EH39" s="731"/>
      <c r="EI39" s="731"/>
      <c r="EJ39" s="731"/>
      <c r="EK39" s="731"/>
      <c r="EL39" s="731"/>
      <c r="EM39" s="731"/>
      <c r="EN39" s="731"/>
      <c r="EO39" s="731"/>
      <c r="EP39" s="731"/>
      <c r="EQ39" s="731"/>
      <c r="ER39" s="731"/>
      <c r="ES39" s="731"/>
      <c r="ET39" s="731"/>
      <c r="EU39" s="731"/>
      <c r="EV39" s="731"/>
      <c r="EW39" s="731"/>
      <c r="EX39" s="731"/>
      <c r="EY39" s="731"/>
      <c r="EZ39" s="731"/>
      <c r="FA39" s="731"/>
      <c r="FB39" s="731"/>
      <c r="FC39" s="731"/>
      <c r="FD39" s="731"/>
      <c r="FE39" s="731"/>
      <c r="FF39" s="731"/>
      <c r="FG39" s="731"/>
      <c r="FH39" s="731"/>
      <c r="FI39" s="731"/>
      <c r="FJ39" s="731"/>
      <c r="FK39" s="731"/>
      <c r="FL39" s="731"/>
      <c r="FM39" s="731"/>
      <c r="FN39" s="731"/>
      <c r="FO39" s="731"/>
      <c r="FP39" s="731"/>
      <c r="FQ39" s="731"/>
      <c r="FR39" s="731"/>
      <c r="FS39" s="731"/>
      <c r="FT39" s="731"/>
      <c r="FU39" s="731"/>
      <c r="FV39" s="731"/>
      <c r="FW39" s="731"/>
      <c r="FX39" s="731"/>
      <c r="FY39" s="731"/>
      <c r="FZ39" s="731"/>
      <c r="GA39" s="731"/>
      <c r="GB39" s="731"/>
      <c r="GC39" s="731"/>
      <c r="GD39" s="731"/>
      <c r="GE39" s="731"/>
      <c r="GF39" s="731"/>
      <c r="GG39" s="731"/>
      <c r="GH39" s="731"/>
      <c r="GI39" s="731"/>
      <c r="GJ39" s="731"/>
      <c r="GK39" s="731"/>
      <c r="GL39" s="731"/>
      <c r="GM39" s="731"/>
      <c r="GN39" s="731"/>
      <c r="GO39" s="731"/>
      <c r="GP39" s="731"/>
      <c r="GQ39" s="731"/>
      <c r="GR39" s="731"/>
      <c r="GS39" s="731"/>
      <c r="GT39" s="731"/>
      <c r="GU39" s="731"/>
      <c r="GV39" s="731"/>
      <c r="GW39" s="731"/>
      <c r="GX39" s="731"/>
      <c r="GY39" s="731"/>
      <c r="GZ39" s="731"/>
      <c r="HA39" s="731"/>
      <c r="HB39" s="731"/>
      <c r="HC39" s="731"/>
      <c r="HD39" s="731"/>
      <c r="HE39" s="731"/>
      <c r="HF39" s="731"/>
      <c r="HG39" s="731"/>
      <c r="HH39" s="731"/>
      <c r="HI39" s="731"/>
      <c r="HJ39" s="731"/>
      <c r="HK39" s="731"/>
      <c r="HL39" s="731"/>
      <c r="HM39" s="731"/>
      <c r="HN39" s="731"/>
      <c r="HO39" s="731"/>
      <c r="HP39" s="731"/>
      <c r="HQ39" s="731"/>
      <c r="HR39" s="731"/>
      <c r="HS39" s="731"/>
      <c r="HT39" s="731"/>
      <c r="HU39" s="731"/>
      <c r="HV39" s="731"/>
      <c r="HW39" s="731"/>
      <c r="HX39" s="731"/>
      <c r="HY39" s="731"/>
      <c r="HZ39" s="731"/>
      <c r="IA39" s="731"/>
      <c r="IB39" s="731"/>
      <c r="IC39" s="731"/>
      <c r="ID39" s="731"/>
      <c r="IE39" s="731"/>
      <c r="IF39" s="731"/>
      <c r="IG39" s="731"/>
      <c r="IH39" s="731"/>
      <c r="II39" s="731"/>
      <c r="IJ39" s="731"/>
      <c r="IK39" s="731"/>
      <c r="IL39" s="731"/>
      <c r="IM39" s="731"/>
      <c r="IN39" s="731"/>
      <c r="IO39" s="731"/>
      <c r="IP39" s="731"/>
      <c r="IQ39" s="731"/>
      <c r="IR39" s="731"/>
      <c r="IS39" s="731"/>
      <c r="IT39" s="731"/>
      <c r="IU39" s="731"/>
      <c r="IV39" s="731"/>
    </row>
    <row r="40" spans="1:5" ht="30">
      <c r="A40" s="727"/>
      <c r="B40" s="728" t="s">
        <v>757</v>
      </c>
      <c r="C40" s="735">
        <v>14297.23</v>
      </c>
      <c r="D40" s="729">
        <f>D28</f>
        <v>3874.9500000000003</v>
      </c>
      <c r="E40" s="735"/>
    </row>
    <row r="41" spans="1:5" ht="15.75">
      <c r="A41" s="714" t="s">
        <v>43</v>
      </c>
      <c r="B41" s="715" t="s">
        <v>768</v>
      </c>
      <c r="C41" s="720">
        <f>C42+C45</f>
        <v>14698</v>
      </c>
      <c r="D41" s="720">
        <f>D42+D45</f>
        <v>6300</v>
      </c>
      <c r="E41" s="718">
        <f t="shared" si="0"/>
        <v>-8398</v>
      </c>
    </row>
    <row r="42" spans="1:5" ht="15.75">
      <c r="A42" s="714">
        <v>1</v>
      </c>
      <c r="B42" s="715" t="s">
        <v>769</v>
      </c>
      <c r="C42" s="670"/>
      <c r="D42" s="720">
        <f>D43+D44</f>
        <v>0</v>
      </c>
      <c r="E42" s="718">
        <f t="shared" si="0"/>
        <v>0</v>
      </c>
    </row>
    <row r="43" spans="1:5" ht="15.75">
      <c r="A43" s="255" t="s">
        <v>60</v>
      </c>
      <c r="B43" s="670" t="s">
        <v>95</v>
      </c>
      <c r="C43" s="670"/>
      <c r="D43" s="724"/>
      <c r="E43" s="724">
        <f t="shared" si="0"/>
        <v>0</v>
      </c>
    </row>
    <row r="44" spans="1:5" ht="15.75">
      <c r="A44" s="255" t="s">
        <v>60</v>
      </c>
      <c r="B44" s="670" t="s">
        <v>96</v>
      </c>
      <c r="C44" s="670"/>
      <c r="D44" s="670"/>
      <c r="E44" s="719">
        <f t="shared" si="0"/>
        <v>0</v>
      </c>
    </row>
    <row r="45" spans="1:5" ht="15.75">
      <c r="A45" s="714">
        <v>2</v>
      </c>
      <c r="B45" s="715" t="s">
        <v>770</v>
      </c>
      <c r="C45" s="718">
        <f>C46+C47+C50</f>
        <v>14698</v>
      </c>
      <c r="D45" s="718">
        <f>D46+D47+D50</f>
        <v>6300</v>
      </c>
      <c r="E45" s="718">
        <f t="shared" si="0"/>
        <v>-8398</v>
      </c>
    </row>
    <row r="46" spans="1:5" ht="15.75">
      <c r="A46" s="255" t="s">
        <v>60</v>
      </c>
      <c r="B46" s="670" t="s">
        <v>753</v>
      </c>
      <c r="C46" s="724"/>
      <c r="D46" s="670"/>
      <c r="E46" s="724">
        <f t="shared" si="0"/>
        <v>0</v>
      </c>
    </row>
    <row r="47" spans="1:5" ht="15.75">
      <c r="A47" s="255" t="s">
        <v>60</v>
      </c>
      <c r="B47" s="670" t="s">
        <v>754</v>
      </c>
      <c r="C47" s="743">
        <f>C48+C49</f>
        <v>14698</v>
      </c>
      <c r="D47" s="743">
        <f>D48+D49</f>
        <v>6300</v>
      </c>
      <c r="E47" s="743">
        <f>E48+E49</f>
        <v>6300</v>
      </c>
    </row>
    <row r="48" spans="1:7" ht="30">
      <c r="A48" s="727"/>
      <c r="B48" s="728" t="s">
        <v>757</v>
      </c>
      <c r="C48" s="733">
        <v>14698</v>
      </c>
      <c r="D48" s="743"/>
      <c r="E48" s="744"/>
      <c r="G48" s="745"/>
    </row>
    <row r="49" spans="1:5" ht="60">
      <c r="A49" s="727"/>
      <c r="B49" s="721" t="s">
        <v>771</v>
      </c>
      <c r="C49" s="721"/>
      <c r="D49" s="733">
        <v>6300</v>
      </c>
      <c r="E49" s="733">
        <f t="shared" si="0"/>
        <v>6300</v>
      </c>
    </row>
    <row r="50" spans="1:5" ht="15.75">
      <c r="A50" s="255" t="s">
        <v>60</v>
      </c>
      <c r="B50" s="670" t="s">
        <v>772</v>
      </c>
      <c r="C50" s="670"/>
      <c r="D50" s="670"/>
      <c r="E50" s="719">
        <f t="shared" si="0"/>
        <v>0</v>
      </c>
    </row>
    <row r="51" spans="1:5" ht="15.75">
      <c r="A51" s="714" t="s">
        <v>773</v>
      </c>
      <c r="B51" s="715" t="s">
        <v>774</v>
      </c>
      <c r="C51" s="738">
        <f>C53+C54+C59</f>
        <v>186447.92000000004</v>
      </c>
      <c r="D51" s="738">
        <f>D53+D54</f>
        <v>168287.95</v>
      </c>
      <c r="E51" s="734">
        <f t="shared" si="0"/>
        <v>-18159.97000000003</v>
      </c>
    </row>
    <row r="52" spans="1:256" ht="30">
      <c r="A52" s="255"/>
      <c r="B52" s="721" t="s">
        <v>775</v>
      </c>
      <c r="C52" s="670"/>
      <c r="D52" s="670"/>
      <c r="E52" s="719">
        <f t="shared" si="0"/>
        <v>0</v>
      </c>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731"/>
      <c r="BU52" s="731"/>
      <c r="BV52" s="731"/>
      <c r="BW52" s="731"/>
      <c r="BX52" s="731"/>
      <c r="BY52" s="731"/>
      <c r="BZ52" s="731"/>
      <c r="CA52" s="731"/>
      <c r="CB52" s="731"/>
      <c r="CC52" s="731"/>
      <c r="CD52" s="731"/>
      <c r="CE52" s="731"/>
      <c r="CF52" s="731"/>
      <c r="CG52" s="731"/>
      <c r="CH52" s="731"/>
      <c r="CI52" s="731"/>
      <c r="CJ52" s="731"/>
      <c r="CK52" s="731"/>
      <c r="CL52" s="731"/>
      <c r="CM52" s="731"/>
      <c r="CN52" s="731"/>
      <c r="CO52" s="731"/>
      <c r="CP52" s="731"/>
      <c r="CQ52" s="731"/>
      <c r="CR52" s="731"/>
      <c r="CS52" s="731"/>
      <c r="CT52" s="731"/>
      <c r="CU52" s="731"/>
      <c r="CV52" s="731"/>
      <c r="CW52" s="731"/>
      <c r="CX52" s="731"/>
      <c r="CY52" s="731"/>
      <c r="CZ52" s="731"/>
      <c r="DA52" s="731"/>
      <c r="DB52" s="731"/>
      <c r="DC52" s="731"/>
      <c r="DD52" s="731"/>
      <c r="DE52" s="731"/>
      <c r="DF52" s="731"/>
      <c r="DG52" s="731"/>
      <c r="DH52" s="731"/>
      <c r="DI52" s="731"/>
      <c r="DJ52" s="731"/>
      <c r="DK52" s="731"/>
      <c r="DL52" s="731"/>
      <c r="DM52" s="731"/>
      <c r="DN52" s="731"/>
      <c r="DO52" s="731"/>
      <c r="DP52" s="731"/>
      <c r="DQ52" s="731"/>
      <c r="DR52" s="731"/>
      <c r="DS52" s="731"/>
      <c r="DT52" s="731"/>
      <c r="DU52" s="731"/>
      <c r="DV52" s="731"/>
      <c r="DW52" s="731"/>
      <c r="DX52" s="731"/>
      <c r="DY52" s="731"/>
      <c r="DZ52" s="731"/>
      <c r="EA52" s="731"/>
      <c r="EB52" s="731"/>
      <c r="EC52" s="731"/>
      <c r="ED52" s="731"/>
      <c r="EE52" s="731"/>
      <c r="EF52" s="731"/>
      <c r="EG52" s="731"/>
      <c r="EH52" s="731"/>
      <c r="EI52" s="731"/>
      <c r="EJ52" s="731"/>
      <c r="EK52" s="731"/>
      <c r="EL52" s="731"/>
      <c r="EM52" s="731"/>
      <c r="EN52" s="731"/>
      <c r="EO52" s="731"/>
      <c r="EP52" s="731"/>
      <c r="EQ52" s="731"/>
      <c r="ER52" s="731"/>
      <c r="ES52" s="731"/>
      <c r="ET52" s="731"/>
      <c r="EU52" s="731"/>
      <c r="EV52" s="731"/>
      <c r="EW52" s="731"/>
      <c r="EX52" s="731"/>
      <c r="EY52" s="731"/>
      <c r="EZ52" s="731"/>
      <c r="FA52" s="731"/>
      <c r="FB52" s="731"/>
      <c r="FC52" s="731"/>
      <c r="FD52" s="731"/>
      <c r="FE52" s="731"/>
      <c r="FF52" s="731"/>
      <c r="FG52" s="731"/>
      <c r="FH52" s="731"/>
      <c r="FI52" s="731"/>
      <c r="FJ52" s="731"/>
      <c r="FK52" s="731"/>
      <c r="FL52" s="731"/>
      <c r="FM52" s="731"/>
      <c r="FN52" s="731"/>
      <c r="FO52" s="731"/>
      <c r="FP52" s="731"/>
      <c r="FQ52" s="731"/>
      <c r="FR52" s="731"/>
      <c r="FS52" s="731"/>
      <c r="FT52" s="731"/>
      <c r="FU52" s="731"/>
      <c r="FV52" s="731"/>
      <c r="FW52" s="731"/>
      <c r="FX52" s="731"/>
      <c r="FY52" s="731"/>
      <c r="FZ52" s="731"/>
      <c r="GA52" s="731"/>
      <c r="GB52" s="731"/>
      <c r="GC52" s="731"/>
      <c r="GD52" s="731"/>
      <c r="GE52" s="731"/>
      <c r="GF52" s="731"/>
      <c r="GG52" s="731"/>
      <c r="GH52" s="731"/>
      <c r="GI52" s="731"/>
      <c r="GJ52" s="731"/>
      <c r="GK52" s="731"/>
      <c r="GL52" s="731"/>
      <c r="GM52" s="731"/>
      <c r="GN52" s="731"/>
      <c r="GO52" s="731"/>
      <c r="GP52" s="731"/>
      <c r="GQ52" s="731"/>
      <c r="GR52" s="731"/>
      <c r="GS52" s="731"/>
      <c r="GT52" s="731"/>
      <c r="GU52" s="731"/>
      <c r="GV52" s="731"/>
      <c r="GW52" s="731"/>
      <c r="GX52" s="731"/>
      <c r="GY52" s="731"/>
      <c r="GZ52" s="731"/>
      <c r="HA52" s="731"/>
      <c r="HB52" s="731"/>
      <c r="HC52" s="731"/>
      <c r="HD52" s="731"/>
      <c r="HE52" s="731"/>
      <c r="HF52" s="731"/>
      <c r="HG52" s="731"/>
      <c r="HH52" s="731"/>
      <c r="HI52" s="731"/>
      <c r="HJ52" s="731"/>
      <c r="HK52" s="731"/>
      <c r="HL52" s="731"/>
      <c r="HM52" s="731"/>
      <c r="HN52" s="731"/>
      <c r="HO52" s="731"/>
      <c r="HP52" s="731"/>
      <c r="HQ52" s="731"/>
      <c r="HR52" s="731"/>
      <c r="HS52" s="731"/>
      <c r="HT52" s="731"/>
      <c r="HU52" s="731"/>
      <c r="HV52" s="731"/>
      <c r="HW52" s="731"/>
      <c r="HX52" s="731"/>
      <c r="HY52" s="731"/>
      <c r="HZ52" s="731"/>
      <c r="IA52" s="731"/>
      <c r="IB52" s="731"/>
      <c r="IC52" s="731"/>
      <c r="ID52" s="731"/>
      <c r="IE52" s="731"/>
      <c r="IF52" s="731"/>
      <c r="IG52" s="731"/>
      <c r="IH52" s="731"/>
      <c r="II52" s="731"/>
      <c r="IJ52" s="731"/>
      <c r="IK52" s="731"/>
      <c r="IL52" s="731"/>
      <c r="IM52" s="731"/>
      <c r="IN52" s="731"/>
      <c r="IO52" s="731"/>
      <c r="IP52" s="731"/>
      <c r="IQ52" s="731"/>
      <c r="IR52" s="731"/>
      <c r="IS52" s="731"/>
      <c r="IT52" s="731"/>
      <c r="IU52" s="731"/>
      <c r="IV52" s="731"/>
    </row>
    <row r="53" spans="1:256" ht="15.75">
      <c r="A53" s="255">
        <v>1</v>
      </c>
      <c r="B53" s="670" t="s">
        <v>753</v>
      </c>
      <c r="C53" s="743">
        <f>C14-C24+C46</f>
        <v>0</v>
      </c>
      <c r="D53" s="670"/>
      <c r="E53" s="719">
        <f t="shared" si="0"/>
        <v>0</v>
      </c>
      <c r="F53" s="731"/>
      <c r="G53" s="731"/>
      <c r="H53" s="731"/>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c r="AQ53" s="731"/>
      <c r="AR53" s="731"/>
      <c r="AS53" s="731"/>
      <c r="AT53" s="731"/>
      <c r="AU53" s="731"/>
      <c r="AV53" s="731"/>
      <c r="AW53" s="731"/>
      <c r="AX53" s="731"/>
      <c r="AY53" s="731"/>
      <c r="AZ53" s="731"/>
      <c r="BA53" s="731"/>
      <c r="BB53" s="731"/>
      <c r="BC53" s="731"/>
      <c r="BD53" s="731"/>
      <c r="BE53" s="731"/>
      <c r="BF53" s="731"/>
      <c r="BG53" s="731"/>
      <c r="BH53" s="731"/>
      <c r="BI53" s="731"/>
      <c r="BJ53" s="731"/>
      <c r="BK53" s="731"/>
      <c r="BL53" s="731"/>
      <c r="BM53" s="731"/>
      <c r="BN53" s="731"/>
      <c r="BO53" s="731"/>
      <c r="BP53" s="731"/>
      <c r="BQ53" s="731"/>
      <c r="BR53" s="731"/>
      <c r="BS53" s="731"/>
      <c r="BT53" s="731"/>
      <c r="BU53" s="731"/>
      <c r="BV53" s="731"/>
      <c r="BW53" s="731"/>
      <c r="BX53" s="731"/>
      <c r="BY53" s="731"/>
      <c r="BZ53" s="731"/>
      <c r="CA53" s="731"/>
      <c r="CB53" s="731"/>
      <c r="CC53" s="731"/>
      <c r="CD53" s="731"/>
      <c r="CE53" s="731"/>
      <c r="CF53" s="731"/>
      <c r="CG53" s="731"/>
      <c r="CH53" s="731"/>
      <c r="CI53" s="731"/>
      <c r="CJ53" s="731"/>
      <c r="CK53" s="731"/>
      <c r="CL53" s="731"/>
      <c r="CM53" s="731"/>
      <c r="CN53" s="731"/>
      <c r="CO53" s="731"/>
      <c r="CP53" s="731"/>
      <c r="CQ53" s="731"/>
      <c r="CR53" s="731"/>
      <c r="CS53" s="731"/>
      <c r="CT53" s="731"/>
      <c r="CU53" s="731"/>
      <c r="CV53" s="731"/>
      <c r="CW53" s="731"/>
      <c r="CX53" s="731"/>
      <c r="CY53" s="731"/>
      <c r="CZ53" s="731"/>
      <c r="DA53" s="731"/>
      <c r="DB53" s="731"/>
      <c r="DC53" s="731"/>
      <c r="DD53" s="731"/>
      <c r="DE53" s="731"/>
      <c r="DF53" s="731"/>
      <c r="DG53" s="731"/>
      <c r="DH53" s="731"/>
      <c r="DI53" s="731"/>
      <c r="DJ53" s="731"/>
      <c r="DK53" s="731"/>
      <c r="DL53" s="731"/>
      <c r="DM53" s="731"/>
      <c r="DN53" s="731"/>
      <c r="DO53" s="731"/>
      <c r="DP53" s="731"/>
      <c r="DQ53" s="731"/>
      <c r="DR53" s="731"/>
      <c r="DS53" s="731"/>
      <c r="DT53" s="731"/>
      <c r="DU53" s="731"/>
      <c r="DV53" s="731"/>
      <c r="DW53" s="731"/>
      <c r="DX53" s="731"/>
      <c r="DY53" s="731"/>
      <c r="DZ53" s="731"/>
      <c r="EA53" s="731"/>
      <c r="EB53" s="731"/>
      <c r="EC53" s="731"/>
      <c r="ED53" s="731"/>
      <c r="EE53" s="731"/>
      <c r="EF53" s="731"/>
      <c r="EG53" s="731"/>
      <c r="EH53" s="731"/>
      <c r="EI53" s="731"/>
      <c r="EJ53" s="731"/>
      <c r="EK53" s="731"/>
      <c r="EL53" s="731"/>
      <c r="EM53" s="731"/>
      <c r="EN53" s="731"/>
      <c r="EO53" s="731"/>
      <c r="EP53" s="731"/>
      <c r="EQ53" s="731"/>
      <c r="ER53" s="731"/>
      <c r="ES53" s="731"/>
      <c r="ET53" s="731"/>
      <c r="EU53" s="731"/>
      <c r="EV53" s="731"/>
      <c r="EW53" s="731"/>
      <c r="EX53" s="731"/>
      <c r="EY53" s="731"/>
      <c r="EZ53" s="731"/>
      <c r="FA53" s="731"/>
      <c r="FB53" s="731"/>
      <c r="FC53" s="731"/>
      <c r="FD53" s="731"/>
      <c r="FE53" s="731"/>
      <c r="FF53" s="731"/>
      <c r="FG53" s="731"/>
      <c r="FH53" s="731"/>
      <c r="FI53" s="731"/>
      <c r="FJ53" s="731"/>
      <c r="FK53" s="731"/>
      <c r="FL53" s="731"/>
      <c r="FM53" s="731"/>
      <c r="FN53" s="731"/>
      <c r="FO53" s="731"/>
      <c r="FP53" s="731"/>
      <c r="FQ53" s="731"/>
      <c r="FR53" s="731"/>
      <c r="FS53" s="731"/>
      <c r="FT53" s="731"/>
      <c r="FU53" s="731"/>
      <c r="FV53" s="731"/>
      <c r="FW53" s="731"/>
      <c r="FX53" s="731"/>
      <c r="FY53" s="731"/>
      <c r="FZ53" s="731"/>
      <c r="GA53" s="731"/>
      <c r="GB53" s="731"/>
      <c r="GC53" s="731"/>
      <c r="GD53" s="731"/>
      <c r="GE53" s="731"/>
      <c r="GF53" s="731"/>
      <c r="GG53" s="731"/>
      <c r="GH53" s="731"/>
      <c r="GI53" s="731"/>
      <c r="GJ53" s="731"/>
      <c r="GK53" s="731"/>
      <c r="GL53" s="731"/>
      <c r="GM53" s="731"/>
      <c r="GN53" s="731"/>
      <c r="GO53" s="731"/>
      <c r="GP53" s="731"/>
      <c r="GQ53" s="731"/>
      <c r="GR53" s="731"/>
      <c r="GS53" s="731"/>
      <c r="GT53" s="731"/>
      <c r="GU53" s="731"/>
      <c r="GV53" s="731"/>
      <c r="GW53" s="731"/>
      <c r="GX53" s="731"/>
      <c r="GY53" s="731"/>
      <c r="GZ53" s="731"/>
      <c r="HA53" s="731"/>
      <c r="HB53" s="731"/>
      <c r="HC53" s="731"/>
      <c r="HD53" s="731"/>
      <c r="HE53" s="731"/>
      <c r="HF53" s="731"/>
      <c r="HG53" s="731"/>
      <c r="HH53" s="731"/>
      <c r="HI53" s="731"/>
      <c r="HJ53" s="731"/>
      <c r="HK53" s="731"/>
      <c r="HL53" s="731"/>
      <c r="HM53" s="731"/>
      <c r="HN53" s="731"/>
      <c r="HO53" s="731"/>
      <c r="HP53" s="731"/>
      <c r="HQ53" s="731"/>
      <c r="HR53" s="731"/>
      <c r="HS53" s="731"/>
      <c r="HT53" s="731"/>
      <c r="HU53" s="731"/>
      <c r="HV53" s="731"/>
      <c r="HW53" s="731"/>
      <c r="HX53" s="731"/>
      <c r="HY53" s="731"/>
      <c r="HZ53" s="731"/>
      <c r="IA53" s="731"/>
      <c r="IB53" s="731"/>
      <c r="IC53" s="731"/>
      <c r="ID53" s="731"/>
      <c r="IE53" s="731"/>
      <c r="IF53" s="731"/>
      <c r="IG53" s="731"/>
      <c r="IH53" s="731"/>
      <c r="II53" s="731"/>
      <c r="IJ53" s="731"/>
      <c r="IK53" s="731"/>
      <c r="IL53" s="731"/>
      <c r="IM53" s="731"/>
      <c r="IN53" s="731"/>
      <c r="IO53" s="731"/>
      <c r="IP53" s="731"/>
      <c r="IQ53" s="731"/>
      <c r="IR53" s="731"/>
      <c r="IS53" s="731"/>
      <c r="IT53" s="731"/>
      <c r="IU53" s="731"/>
      <c r="IV53" s="731"/>
    </row>
    <row r="54" spans="1:256" ht="15.75">
      <c r="A54" s="255">
        <v>2</v>
      </c>
      <c r="B54" s="670" t="s">
        <v>754</v>
      </c>
      <c r="C54" s="726">
        <f>C55+C56+C58+C57</f>
        <v>186447.92000000004</v>
      </c>
      <c r="D54" s="726">
        <f>D55+D56+D58+D57</f>
        <v>168287.95</v>
      </c>
      <c r="E54" s="726">
        <f>E55+E56+E58+E57</f>
        <v>-14285.019999999997</v>
      </c>
      <c r="F54" s="731"/>
      <c r="G54" s="731"/>
      <c r="H54" s="731"/>
      <c r="I54" s="731"/>
      <c r="J54" s="731"/>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1"/>
      <c r="AS54" s="731"/>
      <c r="AT54" s="731"/>
      <c r="AU54" s="731"/>
      <c r="AV54" s="731"/>
      <c r="AW54" s="731"/>
      <c r="AX54" s="731"/>
      <c r="AY54" s="731"/>
      <c r="AZ54" s="731"/>
      <c r="BA54" s="731"/>
      <c r="BB54" s="731"/>
      <c r="BC54" s="731"/>
      <c r="BD54" s="731"/>
      <c r="BE54" s="731"/>
      <c r="BF54" s="731"/>
      <c r="BG54" s="731"/>
      <c r="BH54" s="731"/>
      <c r="BI54" s="731"/>
      <c r="BJ54" s="731"/>
      <c r="BK54" s="731"/>
      <c r="BL54" s="731"/>
      <c r="BM54" s="731"/>
      <c r="BN54" s="731"/>
      <c r="BO54" s="731"/>
      <c r="BP54" s="731"/>
      <c r="BQ54" s="731"/>
      <c r="BR54" s="731"/>
      <c r="BS54" s="731"/>
      <c r="BT54" s="731"/>
      <c r="BU54" s="731"/>
      <c r="BV54" s="731"/>
      <c r="BW54" s="731"/>
      <c r="BX54" s="731"/>
      <c r="BY54" s="731"/>
      <c r="BZ54" s="731"/>
      <c r="CA54" s="731"/>
      <c r="CB54" s="731"/>
      <c r="CC54" s="731"/>
      <c r="CD54" s="731"/>
      <c r="CE54" s="731"/>
      <c r="CF54" s="731"/>
      <c r="CG54" s="731"/>
      <c r="CH54" s="731"/>
      <c r="CI54" s="731"/>
      <c r="CJ54" s="731"/>
      <c r="CK54" s="731"/>
      <c r="CL54" s="731"/>
      <c r="CM54" s="731"/>
      <c r="CN54" s="731"/>
      <c r="CO54" s="731"/>
      <c r="CP54" s="731"/>
      <c r="CQ54" s="731"/>
      <c r="CR54" s="731"/>
      <c r="CS54" s="731"/>
      <c r="CT54" s="731"/>
      <c r="CU54" s="731"/>
      <c r="CV54" s="731"/>
      <c r="CW54" s="731"/>
      <c r="CX54" s="731"/>
      <c r="CY54" s="731"/>
      <c r="CZ54" s="731"/>
      <c r="DA54" s="731"/>
      <c r="DB54" s="731"/>
      <c r="DC54" s="731"/>
      <c r="DD54" s="731"/>
      <c r="DE54" s="731"/>
      <c r="DF54" s="731"/>
      <c r="DG54" s="731"/>
      <c r="DH54" s="731"/>
      <c r="DI54" s="731"/>
      <c r="DJ54" s="731"/>
      <c r="DK54" s="731"/>
      <c r="DL54" s="731"/>
      <c r="DM54" s="731"/>
      <c r="DN54" s="731"/>
      <c r="DO54" s="731"/>
      <c r="DP54" s="731"/>
      <c r="DQ54" s="731"/>
      <c r="DR54" s="731"/>
      <c r="DS54" s="731"/>
      <c r="DT54" s="731"/>
      <c r="DU54" s="731"/>
      <c r="DV54" s="731"/>
      <c r="DW54" s="731"/>
      <c r="DX54" s="731"/>
      <c r="DY54" s="731"/>
      <c r="DZ54" s="731"/>
      <c r="EA54" s="731"/>
      <c r="EB54" s="731"/>
      <c r="EC54" s="731"/>
      <c r="ED54" s="731"/>
      <c r="EE54" s="731"/>
      <c r="EF54" s="731"/>
      <c r="EG54" s="731"/>
      <c r="EH54" s="731"/>
      <c r="EI54" s="731"/>
      <c r="EJ54" s="731"/>
      <c r="EK54" s="731"/>
      <c r="EL54" s="731"/>
      <c r="EM54" s="731"/>
      <c r="EN54" s="731"/>
      <c r="EO54" s="731"/>
      <c r="EP54" s="731"/>
      <c r="EQ54" s="731"/>
      <c r="ER54" s="731"/>
      <c r="ES54" s="731"/>
      <c r="ET54" s="731"/>
      <c r="EU54" s="731"/>
      <c r="EV54" s="731"/>
      <c r="EW54" s="731"/>
      <c r="EX54" s="731"/>
      <c r="EY54" s="731"/>
      <c r="EZ54" s="731"/>
      <c r="FA54" s="731"/>
      <c r="FB54" s="731"/>
      <c r="FC54" s="731"/>
      <c r="FD54" s="731"/>
      <c r="FE54" s="731"/>
      <c r="FF54" s="731"/>
      <c r="FG54" s="731"/>
      <c r="FH54" s="731"/>
      <c r="FI54" s="731"/>
      <c r="FJ54" s="731"/>
      <c r="FK54" s="731"/>
      <c r="FL54" s="731"/>
      <c r="FM54" s="731"/>
      <c r="FN54" s="731"/>
      <c r="FO54" s="731"/>
      <c r="FP54" s="731"/>
      <c r="FQ54" s="731"/>
      <c r="FR54" s="731"/>
      <c r="FS54" s="731"/>
      <c r="FT54" s="731"/>
      <c r="FU54" s="731"/>
      <c r="FV54" s="731"/>
      <c r="FW54" s="731"/>
      <c r="FX54" s="731"/>
      <c r="FY54" s="731"/>
      <c r="FZ54" s="731"/>
      <c r="GA54" s="731"/>
      <c r="GB54" s="731"/>
      <c r="GC54" s="731"/>
      <c r="GD54" s="731"/>
      <c r="GE54" s="731"/>
      <c r="GF54" s="731"/>
      <c r="GG54" s="731"/>
      <c r="GH54" s="731"/>
      <c r="GI54" s="731"/>
      <c r="GJ54" s="731"/>
      <c r="GK54" s="731"/>
      <c r="GL54" s="731"/>
      <c r="GM54" s="731"/>
      <c r="GN54" s="731"/>
      <c r="GO54" s="731"/>
      <c r="GP54" s="731"/>
      <c r="GQ54" s="731"/>
      <c r="GR54" s="731"/>
      <c r="GS54" s="731"/>
      <c r="GT54" s="731"/>
      <c r="GU54" s="731"/>
      <c r="GV54" s="731"/>
      <c r="GW54" s="731"/>
      <c r="GX54" s="731"/>
      <c r="GY54" s="731"/>
      <c r="GZ54" s="731"/>
      <c r="HA54" s="731"/>
      <c r="HB54" s="731"/>
      <c r="HC54" s="731"/>
      <c r="HD54" s="731"/>
      <c r="HE54" s="731"/>
      <c r="HF54" s="731"/>
      <c r="HG54" s="731"/>
      <c r="HH54" s="731"/>
      <c r="HI54" s="731"/>
      <c r="HJ54" s="731"/>
      <c r="HK54" s="731"/>
      <c r="HL54" s="731"/>
      <c r="HM54" s="731"/>
      <c r="HN54" s="731"/>
      <c r="HO54" s="731"/>
      <c r="HP54" s="731"/>
      <c r="HQ54" s="731"/>
      <c r="HR54" s="731"/>
      <c r="HS54" s="731"/>
      <c r="HT54" s="731"/>
      <c r="HU54" s="731"/>
      <c r="HV54" s="731"/>
      <c r="HW54" s="731"/>
      <c r="HX54" s="731"/>
      <c r="HY54" s="731"/>
      <c r="HZ54" s="731"/>
      <c r="IA54" s="731"/>
      <c r="IB54" s="731"/>
      <c r="IC54" s="731"/>
      <c r="ID54" s="731"/>
      <c r="IE54" s="731"/>
      <c r="IF54" s="731"/>
      <c r="IG54" s="731"/>
      <c r="IH54" s="731"/>
      <c r="II54" s="731"/>
      <c r="IJ54" s="731"/>
      <c r="IK54" s="731"/>
      <c r="IL54" s="731"/>
      <c r="IM54" s="731"/>
      <c r="IN54" s="731"/>
      <c r="IO54" s="731"/>
      <c r="IP54" s="731"/>
      <c r="IQ54" s="731"/>
      <c r="IR54" s="731"/>
      <c r="IS54" s="731"/>
      <c r="IT54" s="731"/>
      <c r="IU54" s="731"/>
      <c r="IV54" s="731"/>
    </row>
    <row r="55" spans="1:5" ht="30">
      <c r="A55" s="727"/>
      <c r="B55" s="728" t="s">
        <v>755</v>
      </c>
      <c r="C55" s="729">
        <f>C16-C26</f>
        <v>120848.55000000002</v>
      </c>
      <c r="D55" s="732">
        <f>D16-D26</f>
        <v>107973.96000000002</v>
      </c>
      <c r="E55" s="730">
        <f t="shared" si="0"/>
        <v>-12874.589999999997</v>
      </c>
    </row>
    <row r="56" spans="1:5" ht="15.75">
      <c r="A56" s="727"/>
      <c r="B56" s="728" t="s">
        <v>756</v>
      </c>
      <c r="C56" s="729">
        <f>C17-C27</f>
        <v>53974.729999999996</v>
      </c>
      <c r="D56" s="732">
        <f>D17-D27</f>
        <v>46264.299999999996</v>
      </c>
      <c r="E56" s="730">
        <f t="shared" si="0"/>
        <v>-7710.43</v>
      </c>
    </row>
    <row r="57" spans="1:256" ht="30">
      <c r="A57" s="727"/>
      <c r="B57" s="728" t="s">
        <v>757</v>
      </c>
      <c r="C57" s="732">
        <f>C18-C28+C48</f>
        <v>11624.640000000001</v>
      </c>
      <c r="D57" s="732">
        <f>D18-D28</f>
        <v>7749.6900000000005</v>
      </c>
      <c r="E57" s="730"/>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46"/>
      <c r="AL57" s="746"/>
      <c r="AM57" s="746"/>
      <c r="AN57" s="746"/>
      <c r="AO57" s="746"/>
      <c r="AP57" s="746"/>
      <c r="AQ57" s="746"/>
      <c r="AR57" s="746"/>
      <c r="AS57" s="746"/>
      <c r="AT57" s="746"/>
      <c r="AU57" s="746"/>
      <c r="AV57" s="746"/>
      <c r="AW57" s="746"/>
      <c r="AX57" s="746"/>
      <c r="AY57" s="746"/>
      <c r="AZ57" s="746"/>
      <c r="BA57" s="746"/>
      <c r="BB57" s="746"/>
      <c r="BC57" s="746"/>
      <c r="BD57" s="746"/>
      <c r="BE57" s="746"/>
      <c r="BF57" s="746"/>
      <c r="BG57" s="746"/>
      <c r="BH57" s="746"/>
      <c r="BI57" s="746"/>
      <c r="BJ57" s="746"/>
      <c r="BK57" s="746"/>
      <c r="BL57" s="746"/>
      <c r="BM57" s="746"/>
      <c r="BN57" s="746"/>
      <c r="BO57" s="746"/>
      <c r="BP57" s="746"/>
      <c r="BQ57" s="746"/>
      <c r="BR57" s="746"/>
      <c r="BS57" s="746"/>
      <c r="BT57" s="746"/>
      <c r="BU57" s="746"/>
      <c r="BV57" s="746"/>
      <c r="BW57" s="746"/>
      <c r="BX57" s="746"/>
      <c r="BY57" s="746"/>
      <c r="BZ57" s="746"/>
      <c r="CA57" s="746"/>
      <c r="CB57" s="746"/>
      <c r="CC57" s="746"/>
      <c r="CD57" s="746"/>
      <c r="CE57" s="746"/>
      <c r="CF57" s="746"/>
      <c r="CG57" s="746"/>
      <c r="CH57" s="746"/>
      <c r="CI57" s="746"/>
      <c r="CJ57" s="746"/>
      <c r="CK57" s="746"/>
      <c r="CL57" s="746"/>
      <c r="CM57" s="746"/>
      <c r="CN57" s="746"/>
      <c r="CO57" s="746"/>
      <c r="CP57" s="746"/>
      <c r="CQ57" s="746"/>
      <c r="CR57" s="746"/>
      <c r="CS57" s="746"/>
      <c r="CT57" s="746"/>
      <c r="CU57" s="746"/>
      <c r="CV57" s="746"/>
      <c r="CW57" s="746"/>
      <c r="CX57" s="746"/>
      <c r="CY57" s="746"/>
      <c r="CZ57" s="746"/>
      <c r="DA57" s="746"/>
      <c r="DB57" s="746"/>
      <c r="DC57" s="746"/>
      <c r="DD57" s="746"/>
      <c r="DE57" s="746"/>
      <c r="DF57" s="746"/>
      <c r="DG57" s="746"/>
      <c r="DH57" s="746"/>
      <c r="DI57" s="746"/>
      <c r="DJ57" s="746"/>
      <c r="DK57" s="746"/>
      <c r="DL57" s="746"/>
      <c r="DM57" s="746"/>
      <c r="DN57" s="746"/>
      <c r="DO57" s="746"/>
      <c r="DP57" s="746"/>
      <c r="DQ57" s="746"/>
      <c r="DR57" s="746"/>
      <c r="DS57" s="746"/>
      <c r="DT57" s="746"/>
      <c r="DU57" s="746"/>
      <c r="DV57" s="746"/>
      <c r="DW57" s="746"/>
      <c r="DX57" s="746"/>
      <c r="DY57" s="746"/>
      <c r="DZ57" s="746"/>
      <c r="EA57" s="746"/>
      <c r="EB57" s="746"/>
      <c r="EC57" s="746"/>
      <c r="ED57" s="746"/>
      <c r="EE57" s="746"/>
      <c r="EF57" s="746"/>
      <c r="EG57" s="746"/>
      <c r="EH57" s="746"/>
      <c r="EI57" s="746"/>
      <c r="EJ57" s="746"/>
      <c r="EK57" s="746"/>
      <c r="EL57" s="746"/>
      <c r="EM57" s="746"/>
      <c r="EN57" s="746"/>
      <c r="EO57" s="746"/>
      <c r="EP57" s="746"/>
      <c r="EQ57" s="746"/>
      <c r="ER57" s="746"/>
      <c r="ES57" s="746"/>
      <c r="ET57" s="746"/>
      <c r="EU57" s="746"/>
      <c r="EV57" s="746"/>
      <c r="EW57" s="746"/>
      <c r="EX57" s="746"/>
      <c r="EY57" s="746"/>
      <c r="EZ57" s="746"/>
      <c r="FA57" s="746"/>
      <c r="FB57" s="746"/>
      <c r="FC57" s="746"/>
      <c r="FD57" s="746"/>
      <c r="FE57" s="746"/>
      <c r="FF57" s="746"/>
      <c r="FG57" s="746"/>
      <c r="FH57" s="746"/>
      <c r="FI57" s="746"/>
      <c r="FJ57" s="746"/>
      <c r="FK57" s="746"/>
      <c r="FL57" s="746"/>
      <c r="FM57" s="746"/>
      <c r="FN57" s="746"/>
      <c r="FO57" s="746"/>
      <c r="FP57" s="746"/>
      <c r="FQ57" s="746"/>
      <c r="FR57" s="746"/>
      <c r="FS57" s="746"/>
      <c r="FT57" s="746"/>
      <c r="FU57" s="746"/>
      <c r="FV57" s="746"/>
      <c r="FW57" s="746"/>
      <c r="FX57" s="746"/>
      <c r="FY57" s="746"/>
      <c r="FZ57" s="746"/>
      <c r="GA57" s="746"/>
      <c r="GB57" s="746"/>
      <c r="GC57" s="746"/>
      <c r="GD57" s="746"/>
      <c r="GE57" s="746"/>
      <c r="GF57" s="746"/>
      <c r="GG57" s="746"/>
      <c r="GH57" s="746"/>
      <c r="GI57" s="746"/>
      <c r="GJ57" s="746"/>
      <c r="GK57" s="746"/>
      <c r="GL57" s="746"/>
      <c r="GM57" s="746"/>
      <c r="GN57" s="746"/>
      <c r="GO57" s="746"/>
      <c r="GP57" s="746"/>
      <c r="GQ57" s="746"/>
      <c r="GR57" s="746"/>
      <c r="GS57" s="746"/>
      <c r="GT57" s="746"/>
      <c r="GU57" s="746"/>
      <c r="GV57" s="746"/>
      <c r="GW57" s="746"/>
      <c r="GX57" s="746"/>
      <c r="GY57" s="746"/>
      <c r="GZ57" s="746"/>
      <c r="HA57" s="746"/>
      <c r="HB57" s="746"/>
      <c r="HC57" s="746"/>
      <c r="HD57" s="746"/>
      <c r="HE57" s="746"/>
      <c r="HF57" s="746"/>
      <c r="HG57" s="746"/>
      <c r="HH57" s="746"/>
      <c r="HI57" s="746"/>
      <c r="HJ57" s="746"/>
      <c r="HK57" s="746"/>
      <c r="HL57" s="746"/>
      <c r="HM57" s="746"/>
      <c r="HN57" s="746"/>
      <c r="HO57" s="746"/>
      <c r="HP57" s="746"/>
      <c r="HQ57" s="746"/>
      <c r="HR57" s="746"/>
      <c r="HS57" s="746"/>
      <c r="HT57" s="746"/>
      <c r="HU57" s="746"/>
      <c r="HV57" s="746"/>
      <c r="HW57" s="746"/>
      <c r="HX57" s="746"/>
      <c r="HY57" s="746"/>
      <c r="HZ57" s="746"/>
      <c r="IA57" s="746"/>
      <c r="IB57" s="746"/>
      <c r="IC57" s="746"/>
      <c r="ID57" s="746"/>
      <c r="IE57" s="746"/>
      <c r="IF57" s="746"/>
      <c r="IG57" s="746"/>
      <c r="IH57" s="746"/>
      <c r="II57" s="746"/>
      <c r="IJ57" s="746"/>
      <c r="IK57" s="746"/>
      <c r="IL57" s="746"/>
      <c r="IM57" s="746"/>
      <c r="IN57" s="746"/>
      <c r="IO57" s="746"/>
      <c r="IP57" s="746"/>
      <c r="IQ57" s="746"/>
      <c r="IR57" s="746"/>
      <c r="IS57" s="746"/>
      <c r="IT57" s="746"/>
      <c r="IU57" s="746"/>
      <c r="IV57" s="746"/>
    </row>
    <row r="58" spans="1:256" ht="60">
      <c r="A58" s="727"/>
      <c r="B58" s="721" t="s">
        <v>771</v>
      </c>
      <c r="C58" s="729"/>
      <c r="D58" s="744">
        <f>D49</f>
        <v>6300</v>
      </c>
      <c r="E58" s="733">
        <f t="shared" si="0"/>
        <v>6300</v>
      </c>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c r="AV58" s="747"/>
      <c r="AW58" s="747"/>
      <c r="AX58" s="747"/>
      <c r="AY58" s="747"/>
      <c r="AZ58" s="747"/>
      <c r="BA58" s="747"/>
      <c r="BB58" s="747"/>
      <c r="BC58" s="747"/>
      <c r="BD58" s="747"/>
      <c r="BE58" s="747"/>
      <c r="BF58" s="747"/>
      <c r="BG58" s="747"/>
      <c r="BH58" s="747"/>
      <c r="BI58" s="747"/>
      <c r="BJ58" s="747"/>
      <c r="BK58" s="747"/>
      <c r="BL58" s="747"/>
      <c r="BM58" s="747"/>
      <c r="BN58" s="747"/>
      <c r="BO58" s="747"/>
      <c r="BP58" s="747"/>
      <c r="BQ58" s="747"/>
      <c r="BR58" s="747"/>
      <c r="BS58" s="747"/>
      <c r="BT58" s="747"/>
      <c r="BU58" s="747"/>
      <c r="BV58" s="747"/>
      <c r="BW58" s="747"/>
      <c r="BX58" s="747"/>
      <c r="BY58" s="747"/>
      <c r="BZ58" s="747"/>
      <c r="CA58" s="747"/>
      <c r="CB58" s="747"/>
      <c r="CC58" s="747"/>
      <c r="CD58" s="747"/>
      <c r="CE58" s="747"/>
      <c r="CF58" s="747"/>
      <c r="CG58" s="747"/>
      <c r="CH58" s="747"/>
      <c r="CI58" s="747"/>
      <c r="CJ58" s="747"/>
      <c r="CK58" s="747"/>
      <c r="CL58" s="747"/>
      <c r="CM58" s="747"/>
      <c r="CN58" s="747"/>
      <c r="CO58" s="747"/>
      <c r="CP58" s="747"/>
      <c r="CQ58" s="747"/>
      <c r="CR58" s="747"/>
      <c r="CS58" s="747"/>
      <c r="CT58" s="747"/>
      <c r="CU58" s="747"/>
      <c r="CV58" s="747"/>
      <c r="CW58" s="747"/>
      <c r="CX58" s="747"/>
      <c r="CY58" s="747"/>
      <c r="CZ58" s="747"/>
      <c r="DA58" s="747"/>
      <c r="DB58" s="747"/>
      <c r="DC58" s="747"/>
      <c r="DD58" s="747"/>
      <c r="DE58" s="747"/>
      <c r="DF58" s="747"/>
      <c r="DG58" s="747"/>
      <c r="DH58" s="747"/>
      <c r="DI58" s="747"/>
      <c r="DJ58" s="747"/>
      <c r="DK58" s="747"/>
      <c r="DL58" s="747"/>
      <c r="DM58" s="747"/>
      <c r="DN58" s="747"/>
      <c r="DO58" s="747"/>
      <c r="DP58" s="747"/>
      <c r="DQ58" s="747"/>
      <c r="DR58" s="747"/>
      <c r="DS58" s="747"/>
      <c r="DT58" s="747"/>
      <c r="DU58" s="747"/>
      <c r="DV58" s="747"/>
      <c r="DW58" s="747"/>
      <c r="DX58" s="747"/>
      <c r="DY58" s="747"/>
      <c r="DZ58" s="747"/>
      <c r="EA58" s="747"/>
      <c r="EB58" s="747"/>
      <c r="EC58" s="747"/>
      <c r="ED58" s="747"/>
      <c r="EE58" s="747"/>
      <c r="EF58" s="747"/>
      <c r="EG58" s="747"/>
      <c r="EH58" s="747"/>
      <c r="EI58" s="747"/>
      <c r="EJ58" s="747"/>
      <c r="EK58" s="747"/>
      <c r="EL58" s="747"/>
      <c r="EM58" s="747"/>
      <c r="EN58" s="747"/>
      <c r="EO58" s="747"/>
      <c r="EP58" s="747"/>
      <c r="EQ58" s="747"/>
      <c r="ER58" s="747"/>
      <c r="ES58" s="747"/>
      <c r="ET58" s="747"/>
      <c r="EU58" s="747"/>
      <c r="EV58" s="747"/>
      <c r="EW58" s="747"/>
      <c r="EX58" s="747"/>
      <c r="EY58" s="747"/>
      <c r="EZ58" s="747"/>
      <c r="FA58" s="747"/>
      <c r="FB58" s="747"/>
      <c r="FC58" s="747"/>
      <c r="FD58" s="747"/>
      <c r="FE58" s="747"/>
      <c r="FF58" s="747"/>
      <c r="FG58" s="747"/>
      <c r="FH58" s="747"/>
      <c r="FI58" s="747"/>
      <c r="FJ58" s="747"/>
      <c r="FK58" s="747"/>
      <c r="FL58" s="747"/>
      <c r="FM58" s="747"/>
      <c r="FN58" s="747"/>
      <c r="FO58" s="747"/>
      <c r="FP58" s="747"/>
      <c r="FQ58" s="747"/>
      <c r="FR58" s="747"/>
      <c r="FS58" s="747"/>
      <c r="FT58" s="747"/>
      <c r="FU58" s="747"/>
      <c r="FV58" s="747"/>
      <c r="FW58" s="747"/>
      <c r="FX58" s="747"/>
      <c r="FY58" s="747"/>
      <c r="FZ58" s="747"/>
      <c r="GA58" s="747"/>
      <c r="GB58" s="747"/>
      <c r="GC58" s="747"/>
      <c r="GD58" s="747"/>
      <c r="GE58" s="747"/>
      <c r="GF58" s="747"/>
      <c r="GG58" s="747"/>
      <c r="GH58" s="747"/>
      <c r="GI58" s="747"/>
      <c r="GJ58" s="747"/>
      <c r="GK58" s="747"/>
      <c r="GL58" s="747"/>
      <c r="GM58" s="747"/>
      <c r="GN58" s="747"/>
      <c r="GO58" s="747"/>
      <c r="GP58" s="747"/>
      <c r="GQ58" s="747"/>
      <c r="GR58" s="747"/>
      <c r="GS58" s="747"/>
      <c r="GT58" s="747"/>
      <c r="GU58" s="747"/>
      <c r="GV58" s="747"/>
      <c r="GW58" s="747"/>
      <c r="GX58" s="747"/>
      <c r="GY58" s="747"/>
      <c r="GZ58" s="747"/>
      <c r="HA58" s="747"/>
      <c r="HB58" s="747"/>
      <c r="HC58" s="747"/>
      <c r="HD58" s="747"/>
      <c r="HE58" s="747"/>
      <c r="HF58" s="747"/>
      <c r="HG58" s="747"/>
      <c r="HH58" s="747"/>
      <c r="HI58" s="747"/>
      <c r="HJ58" s="747"/>
      <c r="HK58" s="747"/>
      <c r="HL58" s="747"/>
      <c r="HM58" s="747"/>
      <c r="HN58" s="747"/>
      <c r="HO58" s="747"/>
      <c r="HP58" s="747"/>
      <c r="HQ58" s="747"/>
      <c r="HR58" s="747"/>
      <c r="HS58" s="747"/>
      <c r="HT58" s="747"/>
      <c r="HU58" s="747"/>
      <c r="HV58" s="747"/>
      <c r="HW58" s="747"/>
      <c r="HX58" s="747"/>
      <c r="HY58" s="747"/>
      <c r="HZ58" s="747"/>
      <c r="IA58" s="747"/>
      <c r="IB58" s="747"/>
      <c r="IC58" s="747"/>
      <c r="ID58" s="747"/>
      <c r="IE58" s="747"/>
      <c r="IF58" s="747"/>
      <c r="IG58" s="747"/>
      <c r="IH58" s="747"/>
      <c r="II58" s="747"/>
      <c r="IJ58" s="747"/>
      <c r="IK58" s="747"/>
      <c r="IL58" s="747"/>
      <c r="IM58" s="747"/>
      <c r="IN58" s="747"/>
      <c r="IO58" s="747"/>
      <c r="IP58" s="747"/>
      <c r="IQ58" s="747"/>
      <c r="IR58" s="747"/>
      <c r="IS58" s="747"/>
      <c r="IT58" s="747"/>
      <c r="IU58" s="747"/>
      <c r="IV58" s="747"/>
    </row>
    <row r="59" spans="1:256" ht="15.75">
      <c r="A59" s="255">
        <v>3</v>
      </c>
      <c r="B59" s="670" t="s">
        <v>349</v>
      </c>
      <c r="C59" s="719"/>
      <c r="D59" s="724"/>
      <c r="E59" s="719"/>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7"/>
      <c r="AS59" s="747"/>
      <c r="AT59" s="747"/>
      <c r="AU59" s="747"/>
      <c r="AV59" s="747"/>
      <c r="AW59" s="747"/>
      <c r="AX59" s="747"/>
      <c r="AY59" s="747"/>
      <c r="AZ59" s="747"/>
      <c r="BA59" s="747"/>
      <c r="BB59" s="747"/>
      <c r="BC59" s="747"/>
      <c r="BD59" s="747"/>
      <c r="BE59" s="747"/>
      <c r="BF59" s="747"/>
      <c r="BG59" s="747"/>
      <c r="BH59" s="747"/>
      <c r="BI59" s="747"/>
      <c r="BJ59" s="747"/>
      <c r="BK59" s="747"/>
      <c r="BL59" s="747"/>
      <c r="BM59" s="747"/>
      <c r="BN59" s="747"/>
      <c r="BO59" s="747"/>
      <c r="BP59" s="747"/>
      <c r="BQ59" s="747"/>
      <c r="BR59" s="747"/>
      <c r="BS59" s="747"/>
      <c r="BT59" s="747"/>
      <c r="BU59" s="747"/>
      <c r="BV59" s="747"/>
      <c r="BW59" s="747"/>
      <c r="BX59" s="747"/>
      <c r="BY59" s="747"/>
      <c r="BZ59" s="747"/>
      <c r="CA59" s="747"/>
      <c r="CB59" s="747"/>
      <c r="CC59" s="747"/>
      <c r="CD59" s="747"/>
      <c r="CE59" s="747"/>
      <c r="CF59" s="747"/>
      <c r="CG59" s="747"/>
      <c r="CH59" s="747"/>
      <c r="CI59" s="747"/>
      <c r="CJ59" s="747"/>
      <c r="CK59" s="747"/>
      <c r="CL59" s="747"/>
      <c r="CM59" s="747"/>
      <c r="CN59" s="747"/>
      <c r="CO59" s="747"/>
      <c r="CP59" s="747"/>
      <c r="CQ59" s="747"/>
      <c r="CR59" s="747"/>
      <c r="CS59" s="747"/>
      <c r="CT59" s="747"/>
      <c r="CU59" s="747"/>
      <c r="CV59" s="747"/>
      <c r="CW59" s="747"/>
      <c r="CX59" s="747"/>
      <c r="CY59" s="747"/>
      <c r="CZ59" s="747"/>
      <c r="DA59" s="747"/>
      <c r="DB59" s="747"/>
      <c r="DC59" s="747"/>
      <c r="DD59" s="747"/>
      <c r="DE59" s="747"/>
      <c r="DF59" s="747"/>
      <c r="DG59" s="747"/>
      <c r="DH59" s="747"/>
      <c r="DI59" s="747"/>
      <c r="DJ59" s="747"/>
      <c r="DK59" s="747"/>
      <c r="DL59" s="747"/>
      <c r="DM59" s="747"/>
      <c r="DN59" s="747"/>
      <c r="DO59" s="747"/>
      <c r="DP59" s="747"/>
      <c r="DQ59" s="747"/>
      <c r="DR59" s="747"/>
      <c r="DS59" s="747"/>
      <c r="DT59" s="747"/>
      <c r="DU59" s="747"/>
      <c r="DV59" s="747"/>
      <c r="DW59" s="747"/>
      <c r="DX59" s="747"/>
      <c r="DY59" s="747"/>
      <c r="DZ59" s="747"/>
      <c r="EA59" s="747"/>
      <c r="EB59" s="747"/>
      <c r="EC59" s="747"/>
      <c r="ED59" s="747"/>
      <c r="EE59" s="747"/>
      <c r="EF59" s="747"/>
      <c r="EG59" s="747"/>
      <c r="EH59" s="747"/>
      <c r="EI59" s="747"/>
      <c r="EJ59" s="747"/>
      <c r="EK59" s="747"/>
      <c r="EL59" s="747"/>
      <c r="EM59" s="747"/>
      <c r="EN59" s="747"/>
      <c r="EO59" s="747"/>
      <c r="EP59" s="747"/>
      <c r="EQ59" s="747"/>
      <c r="ER59" s="747"/>
      <c r="ES59" s="747"/>
      <c r="ET59" s="747"/>
      <c r="EU59" s="747"/>
      <c r="EV59" s="747"/>
      <c r="EW59" s="747"/>
      <c r="EX59" s="747"/>
      <c r="EY59" s="747"/>
      <c r="EZ59" s="747"/>
      <c r="FA59" s="747"/>
      <c r="FB59" s="747"/>
      <c r="FC59" s="747"/>
      <c r="FD59" s="747"/>
      <c r="FE59" s="747"/>
      <c r="FF59" s="747"/>
      <c r="FG59" s="747"/>
      <c r="FH59" s="747"/>
      <c r="FI59" s="747"/>
      <c r="FJ59" s="747"/>
      <c r="FK59" s="747"/>
      <c r="FL59" s="747"/>
      <c r="FM59" s="747"/>
      <c r="FN59" s="747"/>
      <c r="FO59" s="747"/>
      <c r="FP59" s="747"/>
      <c r="FQ59" s="747"/>
      <c r="FR59" s="747"/>
      <c r="FS59" s="747"/>
      <c r="FT59" s="747"/>
      <c r="FU59" s="747"/>
      <c r="FV59" s="747"/>
      <c r="FW59" s="747"/>
      <c r="FX59" s="747"/>
      <c r="FY59" s="747"/>
      <c r="FZ59" s="747"/>
      <c r="GA59" s="747"/>
      <c r="GB59" s="747"/>
      <c r="GC59" s="747"/>
      <c r="GD59" s="747"/>
      <c r="GE59" s="747"/>
      <c r="GF59" s="747"/>
      <c r="GG59" s="747"/>
      <c r="GH59" s="747"/>
      <c r="GI59" s="747"/>
      <c r="GJ59" s="747"/>
      <c r="GK59" s="747"/>
      <c r="GL59" s="747"/>
      <c r="GM59" s="747"/>
      <c r="GN59" s="747"/>
      <c r="GO59" s="747"/>
      <c r="GP59" s="747"/>
      <c r="GQ59" s="747"/>
      <c r="GR59" s="747"/>
      <c r="GS59" s="747"/>
      <c r="GT59" s="747"/>
      <c r="GU59" s="747"/>
      <c r="GV59" s="747"/>
      <c r="GW59" s="747"/>
      <c r="GX59" s="747"/>
      <c r="GY59" s="747"/>
      <c r="GZ59" s="747"/>
      <c r="HA59" s="747"/>
      <c r="HB59" s="747"/>
      <c r="HC59" s="747"/>
      <c r="HD59" s="747"/>
      <c r="HE59" s="747"/>
      <c r="HF59" s="747"/>
      <c r="HG59" s="747"/>
      <c r="HH59" s="747"/>
      <c r="HI59" s="747"/>
      <c r="HJ59" s="747"/>
      <c r="HK59" s="747"/>
      <c r="HL59" s="747"/>
      <c r="HM59" s="747"/>
      <c r="HN59" s="747"/>
      <c r="HO59" s="747"/>
      <c r="HP59" s="747"/>
      <c r="HQ59" s="747"/>
      <c r="HR59" s="747"/>
      <c r="HS59" s="747"/>
      <c r="HT59" s="747"/>
      <c r="HU59" s="747"/>
      <c r="HV59" s="747"/>
      <c r="HW59" s="747"/>
      <c r="HX59" s="747"/>
      <c r="HY59" s="747"/>
      <c r="HZ59" s="747"/>
      <c r="IA59" s="747"/>
      <c r="IB59" s="747"/>
      <c r="IC59" s="747"/>
      <c r="ID59" s="747"/>
      <c r="IE59" s="747"/>
      <c r="IF59" s="747"/>
      <c r="IG59" s="747"/>
      <c r="IH59" s="747"/>
      <c r="II59" s="747"/>
      <c r="IJ59" s="747"/>
      <c r="IK59" s="747"/>
      <c r="IL59" s="747"/>
      <c r="IM59" s="747"/>
      <c r="IN59" s="747"/>
      <c r="IO59" s="747"/>
      <c r="IP59" s="747"/>
      <c r="IQ59" s="747"/>
      <c r="IR59" s="747"/>
      <c r="IS59" s="747"/>
      <c r="IT59" s="747"/>
      <c r="IU59" s="747"/>
      <c r="IV59" s="747"/>
    </row>
    <row r="60" spans="1:5" ht="15.75">
      <c r="A60" s="714" t="s">
        <v>776</v>
      </c>
      <c r="B60" s="715" t="s">
        <v>777</v>
      </c>
      <c r="C60" s="734">
        <f>SUM(C61:C63)</f>
        <v>7679.130000000001</v>
      </c>
      <c r="D60" s="718">
        <f>SUM(D61:D63)</f>
        <v>8394</v>
      </c>
      <c r="E60" s="734">
        <f>SUM(E61:E63)</f>
        <v>714.869999999999</v>
      </c>
    </row>
    <row r="61" spans="1:5" ht="15.75">
      <c r="A61" s="748"/>
      <c r="B61" s="728" t="s">
        <v>756</v>
      </c>
      <c r="C61" s="749">
        <f>5899.39-5833.04+625.39</f>
        <v>691.7400000000004</v>
      </c>
      <c r="D61" s="750">
        <v>549</v>
      </c>
      <c r="E61" s="730">
        <f t="shared" si="0"/>
        <v>-142.74000000000035</v>
      </c>
    </row>
    <row r="62" spans="1:5" ht="30">
      <c r="A62" s="741"/>
      <c r="B62" s="728" t="s">
        <v>757</v>
      </c>
      <c r="C62" s="751">
        <v>6987.39</v>
      </c>
      <c r="D62" s="752">
        <v>574</v>
      </c>
      <c r="E62" s="730">
        <f t="shared" si="0"/>
        <v>-6413.39</v>
      </c>
    </row>
    <row r="63" spans="1:5" ht="60">
      <c r="A63" s="753"/>
      <c r="B63" s="754" t="s">
        <v>771</v>
      </c>
      <c r="C63" s="755"/>
      <c r="D63" s="756">
        <f>400+6871</f>
        <v>7271</v>
      </c>
      <c r="E63" s="757">
        <f>D63-C63</f>
        <v>7271</v>
      </c>
    </row>
    <row r="72" ht="15.75">
      <c r="G72" s="710" t="s">
        <v>778</v>
      </c>
    </row>
  </sheetData>
  <sheetProtection/>
  <mergeCells count="4">
    <mergeCell ref="D1:E1"/>
    <mergeCell ref="A2:E2"/>
    <mergeCell ref="A3:E3"/>
    <mergeCell ref="D4:E4"/>
  </mergeCells>
  <printOptions/>
  <pageMargins left="0.31496062992126" right="0.368110236" top="0.907480315" bottom="0.657480315" header="0.31496062992126" footer="0.31496062992126"/>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34"/>
  <sheetViews>
    <sheetView zoomScalePageLayoutView="0" workbookViewId="0" topLeftCell="A1">
      <selection activeCell="D11" sqref="D11"/>
    </sheetView>
  </sheetViews>
  <sheetFormatPr defaultColWidth="9.140625" defaultRowHeight="15"/>
  <cols>
    <col min="1" max="1" width="6.57421875" style="0" customWidth="1"/>
    <col min="2" max="2" width="43.421875" style="0" customWidth="1"/>
    <col min="3" max="3" width="13.8515625" style="0" customWidth="1"/>
    <col min="4" max="4" width="13.140625" style="0" customWidth="1"/>
    <col min="5" max="5" width="8.57421875" style="119" customWidth="1"/>
    <col min="6" max="6" width="8.57421875" style="0" customWidth="1"/>
    <col min="7" max="7" width="12.7109375" style="461" hidden="1" customWidth="1"/>
    <col min="8" max="8" width="11.28125" style="0" hidden="1" customWidth="1"/>
    <col min="9" max="9" width="11.28125" style="0" bestFit="1" customWidth="1"/>
  </cols>
  <sheetData>
    <row r="1" spans="4:7" ht="18.75">
      <c r="D1" s="634" t="s">
        <v>650</v>
      </c>
      <c r="E1" s="634"/>
      <c r="F1" s="634"/>
      <c r="G1" s="456"/>
    </row>
    <row r="3" spans="1:7" s="440" customFormat="1" ht="27" customHeight="1">
      <c r="A3" s="634" t="s">
        <v>685</v>
      </c>
      <c r="B3" s="634"/>
      <c r="C3" s="634"/>
      <c r="D3" s="634"/>
      <c r="E3" s="634"/>
      <c r="F3" s="439"/>
      <c r="G3" s="457"/>
    </row>
    <row r="4" spans="1:7" s="120" customFormat="1" ht="16.5">
      <c r="A4" s="516" t="str">
        <f>'45'!A3:W3</f>
        <v>(Kèm theo Công văn số 3599/STC-KHNS ngày  5/12/2019 của  Sở Tài chính)</v>
      </c>
      <c r="B4" s="517"/>
      <c r="C4" s="517"/>
      <c r="D4" s="517"/>
      <c r="E4" s="517"/>
      <c r="F4" s="48"/>
      <c r="G4" s="458"/>
    </row>
    <row r="5" spans="1:7" s="47" customFormat="1" ht="15">
      <c r="A5" s="493"/>
      <c r="B5" s="493"/>
      <c r="C5" s="493"/>
      <c r="D5" s="493"/>
      <c r="E5" s="493"/>
      <c r="F5" s="493"/>
      <c r="G5" s="494"/>
    </row>
    <row r="6" spans="4:7" s="47" customFormat="1" ht="15">
      <c r="D6" s="593" t="s">
        <v>52</v>
      </c>
      <c r="E6" s="593"/>
      <c r="F6" s="593"/>
      <c r="G6" s="495"/>
    </row>
    <row r="7" spans="1:7" s="47" customFormat="1" ht="15">
      <c r="A7" s="522" t="s">
        <v>2</v>
      </c>
      <c r="B7" s="522" t="s">
        <v>642</v>
      </c>
      <c r="C7" s="522" t="s">
        <v>54</v>
      </c>
      <c r="D7" s="522" t="s">
        <v>55</v>
      </c>
      <c r="E7" s="635"/>
      <c r="F7" s="636"/>
      <c r="G7" s="454"/>
    </row>
    <row r="8" spans="1:7" s="47" customFormat="1" ht="38.25">
      <c r="A8" s="522"/>
      <c r="B8" s="522"/>
      <c r="C8" s="522"/>
      <c r="D8" s="522"/>
      <c r="E8" s="122" t="s">
        <v>648</v>
      </c>
      <c r="F8" s="122" t="s">
        <v>649</v>
      </c>
      <c r="G8" s="454"/>
    </row>
    <row r="9" spans="1:7" s="47" customFormat="1" ht="15">
      <c r="A9" s="122" t="s">
        <v>10</v>
      </c>
      <c r="B9" s="122" t="s">
        <v>11</v>
      </c>
      <c r="C9" s="122">
        <v>1</v>
      </c>
      <c r="D9" s="122">
        <v>2</v>
      </c>
      <c r="E9" s="122" t="s">
        <v>146</v>
      </c>
      <c r="F9" s="122"/>
      <c r="G9" s="454"/>
    </row>
    <row r="10" spans="1:7" s="443" customFormat="1" ht="21" customHeight="1">
      <c r="A10" s="122" t="s">
        <v>10</v>
      </c>
      <c r="B10" s="123" t="s">
        <v>643</v>
      </c>
      <c r="C10" s="441">
        <f>C11+C17</f>
        <v>14882000</v>
      </c>
      <c r="D10" s="441">
        <f>D11+D17+D18+D19+D20</f>
        <v>25040144</v>
      </c>
      <c r="E10" s="442">
        <v>1.564299489315952</v>
      </c>
      <c r="F10" s="442">
        <v>1.1686188755468778</v>
      </c>
      <c r="G10" s="459">
        <v>19920870.257299</v>
      </c>
    </row>
    <row r="11" spans="1:7" s="443" customFormat="1" ht="21" customHeight="1">
      <c r="A11" s="122" t="s">
        <v>18</v>
      </c>
      <c r="B11" s="123" t="s">
        <v>644</v>
      </c>
      <c r="C11" s="441">
        <f>C12+C13+C14+C15</f>
        <v>14882000</v>
      </c>
      <c r="D11" s="441">
        <f>D12+D13+D14+D15+D16</f>
        <v>19247000</v>
      </c>
      <c r="E11" s="442">
        <v>1.2922322268512296</v>
      </c>
      <c r="F11" s="442">
        <v>1.1805401900704844</v>
      </c>
      <c r="G11" s="459">
        <v>16290000.257299</v>
      </c>
    </row>
    <row r="12" spans="1:8" s="47" customFormat="1" ht="21" customHeight="1">
      <c r="A12" s="263">
        <v>1</v>
      </c>
      <c r="B12" s="444" t="s">
        <v>19</v>
      </c>
      <c r="C12" s="445">
        <v>12062000</v>
      </c>
      <c r="D12" s="445">
        <v>15481000</v>
      </c>
      <c r="E12" s="446">
        <v>1.283452163820262</v>
      </c>
      <c r="F12" s="446">
        <v>1.196367827834293</v>
      </c>
      <c r="G12" s="460">
        <v>12940000.257299</v>
      </c>
      <c r="H12" s="447"/>
    </row>
    <row r="13" spans="1:7" s="47" customFormat="1" ht="21" customHeight="1">
      <c r="A13" s="263">
        <v>2</v>
      </c>
      <c r="B13" s="444" t="s">
        <v>50</v>
      </c>
      <c r="C13" s="445"/>
      <c r="D13" s="445"/>
      <c r="E13" s="446"/>
      <c r="F13" s="446"/>
      <c r="G13" s="460"/>
    </row>
    <row r="14" spans="1:7" s="450" customFormat="1" ht="21" customHeight="1">
      <c r="A14" s="263">
        <v>3</v>
      </c>
      <c r="B14" s="444" t="s">
        <v>645</v>
      </c>
      <c r="C14" s="445">
        <v>2820000</v>
      </c>
      <c r="D14" s="445">
        <v>3700000</v>
      </c>
      <c r="E14" s="446">
        <v>1.3120567375886525</v>
      </c>
      <c r="F14" s="446">
        <v>1.121212121212121</v>
      </c>
      <c r="G14" s="460">
        <v>3300000</v>
      </c>
    </row>
    <row r="15" spans="1:7" s="47" customFormat="1" ht="21" customHeight="1">
      <c r="A15" s="263">
        <v>4</v>
      </c>
      <c r="B15" s="444" t="s">
        <v>646</v>
      </c>
      <c r="C15" s="445"/>
      <c r="D15" s="445">
        <v>50000</v>
      </c>
      <c r="E15" s="446"/>
      <c r="F15" s="446">
        <v>1</v>
      </c>
      <c r="G15" s="460">
        <v>50000</v>
      </c>
    </row>
    <row r="16" spans="1:7" s="509" customFormat="1" ht="21" customHeight="1">
      <c r="A16" s="263">
        <v>5</v>
      </c>
      <c r="B16" s="444" t="s">
        <v>695</v>
      </c>
      <c r="C16" s="445"/>
      <c r="D16" s="445">
        <v>16000</v>
      </c>
      <c r="E16" s="446"/>
      <c r="F16" s="446"/>
      <c r="G16" s="460"/>
    </row>
    <row r="17" spans="1:8" s="443" customFormat="1" ht="21" customHeight="1">
      <c r="A17" s="122" t="s">
        <v>41</v>
      </c>
      <c r="B17" s="123" t="s">
        <v>68</v>
      </c>
      <c r="C17" s="448"/>
      <c r="D17" s="441">
        <f>'[3]THU 2019'!I42</f>
        <v>4048905</v>
      </c>
      <c r="E17" s="442"/>
      <c r="F17" s="442">
        <v>1.115133563030348</v>
      </c>
      <c r="G17" s="459">
        <v>3630870</v>
      </c>
      <c r="H17" s="449"/>
    </row>
    <row r="18" spans="1:8" s="443" customFormat="1" ht="21" customHeight="1">
      <c r="A18" s="122" t="s">
        <v>43</v>
      </c>
      <c r="B18" s="123" t="s">
        <v>67</v>
      </c>
      <c r="C18" s="448"/>
      <c r="D18" s="441">
        <v>336852</v>
      </c>
      <c r="E18" s="442"/>
      <c r="F18" s="442"/>
      <c r="G18" s="459"/>
      <c r="H18" s="449"/>
    </row>
    <row r="19" spans="1:8" s="443" customFormat="1" ht="21" customHeight="1">
      <c r="A19" s="122" t="s">
        <v>66</v>
      </c>
      <c r="B19" s="123" t="s">
        <v>696</v>
      </c>
      <c r="C19" s="448"/>
      <c r="D19" s="441">
        <v>35000</v>
      </c>
      <c r="E19" s="442"/>
      <c r="F19" s="442"/>
      <c r="G19" s="459"/>
      <c r="H19" s="449"/>
    </row>
    <row r="20" spans="1:8" s="443" customFormat="1" ht="21" customHeight="1">
      <c r="A20" s="122" t="s">
        <v>69</v>
      </c>
      <c r="B20" s="123" t="s">
        <v>697</v>
      </c>
      <c r="C20" s="448"/>
      <c r="D20" s="441">
        <v>1372387</v>
      </c>
      <c r="E20" s="442"/>
      <c r="F20" s="442"/>
      <c r="G20" s="459"/>
      <c r="H20" s="449"/>
    </row>
    <row r="21" spans="1:9" s="443" customFormat="1" ht="21" customHeight="1">
      <c r="A21" s="122" t="s">
        <v>11</v>
      </c>
      <c r="B21" s="123" t="s">
        <v>77</v>
      </c>
      <c r="C21" s="441">
        <f>C22+C30</f>
        <v>11983368</v>
      </c>
      <c r="D21" s="441">
        <f>D22+D30</f>
        <v>19904313.2</v>
      </c>
      <c r="E21" s="462">
        <v>1.6609949056058364</v>
      </c>
      <c r="F21" s="442">
        <v>1.185244542637382</v>
      </c>
      <c r="G21" s="454">
        <v>16793423.2</v>
      </c>
      <c r="H21" s="449">
        <f>D21+D31</f>
        <v>19984503.2</v>
      </c>
      <c r="I21" s="449"/>
    </row>
    <row r="22" spans="1:8" s="443" customFormat="1" ht="21" customHeight="1">
      <c r="A22" s="122" t="s">
        <v>18</v>
      </c>
      <c r="B22" s="123" t="s">
        <v>78</v>
      </c>
      <c r="C22" s="441">
        <f>C23+C24+C25+C26+C27+C28+C29</f>
        <v>11221602</v>
      </c>
      <c r="D22" s="441">
        <f>D23+D24+D25+D26+D27+D28+D29</f>
        <v>18458260.2</v>
      </c>
      <c r="E22" s="442">
        <v>1.644886371838887</v>
      </c>
      <c r="F22" s="442">
        <v>1.1474899846573712</v>
      </c>
      <c r="G22" s="459">
        <v>16085770.2</v>
      </c>
      <c r="H22" s="449"/>
    </row>
    <row r="23" spans="1:7" s="47" customFormat="1" ht="21" customHeight="1">
      <c r="A23" s="263">
        <v>1</v>
      </c>
      <c r="B23" s="444" t="s">
        <v>166</v>
      </c>
      <c r="C23" s="445">
        <v>2181809</v>
      </c>
      <c r="D23" s="445">
        <v>6834327</v>
      </c>
      <c r="E23" s="446">
        <v>3.1324130572382827</v>
      </c>
      <c r="F23" s="446">
        <v>1.5057105869258403</v>
      </c>
      <c r="G23" s="460">
        <v>4538938</v>
      </c>
    </row>
    <row r="24" spans="1:9" s="47" customFormat="1" ht="21" customHeight="1">
      <c r="A24" s="263">
        <v>2</v>
      </c>
      <c r="B24" s="444" t="s">
        <v>80</v>
      </c>
      <c r="C24" s="445">
        <v>8812886</v>
      </c>
      <c r="D24" s="445">
        <v>10652111.2</v>
      </c>
      <c r="E24" s="446">
        <v>1.208697264437552</v>
      </c>
      <c r="F24" s="446">
        <v>0.9269413061009661</v>
      </c>
      <c r="G24" s="460">
        <v>11491678.2</v>
      </c>
      <c r="H24" s="447"/>
      <c r="I24" s="447"/>
    </row>
    <row r="25" spans="1:8" s="47" customFormat="1" ht="21" customHeight="1">
      <c r="A25" s="263">
        <v>3</v>
      </c>
      <c r="B25" s="444" t="s">
        <v>183</v>
      </c>
      <c r="C25" s="445">
        <v>800</v>
      </c>
      <c r="D25" s="445">
        <v>800</v>
      </c>
      <c r="E25" s="446"/>
      <c r="F25" s="446">
        <v>0.2308136180034622</v>
      </c>
      <c r="G25" s="460">
        <v>3466</v>
      </c>
      <c r="H25" s="447"/>
    </row>
    <row r="26" spans="1:7" s="47" customFormat="1" ht="21" customHeight="1">
      <c r="A26" s="263">
        <v>4</v>
      </c>
      <c r="B26" s="444" t="s">
        <v>82</v>
      </c>
      <c r="C26" s="445">
        <v>1230</v>
      </c>
      <c r="D26" s="445">
        <v>16415</v>
      </c>
      <c r="E26" s="446">
        <v>13.345528455284553</v>
      </c>
      <c r="F26" s="446">
        <v>13.345528455284553</v>
      </c>
      <c r="G26" s="460">
        <v>1230</v>
      </c>
    </row>
    <row r="27" spans="1:8" s="47" customFormat="1" ht="21" customHeight="1">
      <c r="A27" s="263">
        <v>5</v>
      </c>
      <c r="B27" s="444" t="s">
        <v>83</v>
      </c>
      <c r="C27" s="445">
        <v>224877</v>
      </c>
      <c r="D27" s="445">
        <v>0</v>
      </c>
      <c r="E27" s="446">
        <v>0</v>
      </c>
      <c r="F27" s="442"/>
      <c r="G27" s="460">
        <v>0</v>
      </c>
      <c r="H27" s="447"/>
    </row>
    <row r="28" spans="1:7" s="47" customFormat="1" ht="21" customHeight="1">
      <c r="A28" s="263">
        <v>6</v>
      </c>
      <c r="B28" s="444" t="s">
        <v>84</v>
      </c>
      <c r="C28" s="445">
        <v>0</v>
      </c>
      <c r="D28" s="445">
        <v>946522</v>
      </c>
      <c r="E28" s="446"/>
      <c r="F28" s="442"/>
      <c r="G28" s="460"/>
    </row>
    <row r="29" spans="1:7" s="453" customFormat="1" ht="21" customHeight="1">
      <c r="A29" s="263">
        <v>7</v>
      </c>
      <c r="B29" s="444" t="s">
        <v>89</v>
      </c>
      <c r="C29" s="445"/>
      <c r="D29" s="445">
        <v>8085</v>
      </c>
      <c r="E29" s="446"/>
      <c r="F29" s="446">
        <v>0.16023227238495383</v>
      </c>
      <c r="G29" s="460">
        <v>50458</v>
      </c>
    </row>
    <row r="30" spans="1:7" s="443" customFormat="1" ht="21" customHeight="1">
      <c r="A30" s="122" t="s">
        <v>41</v>
      </c>
      <c r="B30" s="123" t="s">
        <v>647</v>
      </c>
      <c r="C30" s="441">
        <v>761766</v>
      </c>
      <c r="D30" s="441">
        <v>1446053</v>
      </c>
      <c r="E30" s="442">
        <v>1.8982902886188147</v>
      </c>
      <c r="F30" s="442">
        <v>2.043449261149179</v>
      </c>
      <c r="G30" s="459">
        <v>707653</v>
      </c>
    </row>
    <row r="31" spans="1:7" s="443" customFormat="1" ht="21" customHeight="1">
      <c r="A31" s="122" t="s">
        <v>45</v>
      </c>
      <c r="B31" s="123" t="s">
        <v>184</v>
      </c>
      <c r="C31" s="441">
        <v>22100</v>
      </c>
      <c r="D31" s="441">
        <v>80190</v>
      </c>
      <c r="E31" s="442"/>
      <c r="F31" s="442">
        <v>0.8722372084928646</v>
      </c>
      <c r="G31" s="459">
        <v>91936</v>
      </c>
    </row>
    <row r="32" spans="1:7" s="443" customFormat="1" ht="21" customHeight="1">
      <c r="A32" s="122" t="s">
        <v>46</v>
      </c>
      <c r="B32" s="123" t="s">
        <v>91</v>
      </c>
      <c r="C32" s="441">
        <v>53100</v>
      </c>
      <c r="D32" s="441">
        <v>80190</v>
      </c>
      <c r="E32" s="442"/>
      <c r="F32" s="442">
        <v>0.8213411448997777</v>
      </c>
      <c r="G32" s="459">
        <v>97633</v>
      </c>
    </row>
    <row r="33" ht="15">
      <c r="A33" s="62"/>
    </row>
    <row r="34" ht="15">
      <c r="A34" s="133"/>
    </row>
  </sheetData>
  <sheetProtection/>
  <mergeCells count="9">
    <mergeCell ref="D1:F1"/>
    <mergeCell ref="D6:F6"/>
    <mergeCell ref="A3:E3"/>
    <mergeCell ref="A4:E4"/>
    <mergeCell ref="A7:A8"/>
    <mergeCell ref="B7:B8"/>
    <mergeCell ref="C7:C8"/>
    <mergeCell ref="D7:D8"/>
    <mergeCell ref="E7:F7"/>
  </mergeCells>
  <printOptions/>
  <pageMargins left="0.45" right="0.47" top="0.75" bottom="0.53"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52"/>
  <sheetViews>
    <sheetView zoomScalePageLayoutView="0" workbookViewId="0" topLeftCell="A1">
      <selection activeCell="A3" sqref="A3:F3"/>
    </sheetView>
  </sheetViews>
  <sheetFormatPr defaultColWidth="9.140625" defaultRowHeight="15"/>
  <cols>
    <col min="1" max="1" width="4.7109375" style="41" customWidth="1"/>
    <col min="2" max="2" width="53.140625" style="42" customWidth="1"/>
    <col min="3" max="4" width="16.28125" style="2" customWidth="1"/>
    <col min="5" max="6" width="10.7109375" style="436" customWidth="1"/>
    <col min="7" max="7" width="16.57421875" style="2" bestFit="1" customWidth="1"/>
    <col min="8" max="16384" width="9.140625" style="2" customWidth="1"/>
  </cols>
  <sheetData>
    <row r="1" spans="1:6" ht="15.75" customHeight="1">
      <c r="A1" s="638"/>
      <c r="B1" s="638"/>
      <c r="D1" s="646" t="s">
        <v>686</v>
      </c>
      <c r="E1" s="646"/>
      <c r="F1" s="646"/>
    </row>
    <row r="2" spans="1:6" ht="15.75" customHeight="1">
      <c r="A2" s="1"/>
      <c r="B2" s="1"/>
      <c r="D2" s="496"/>
      <c r="E2" s="496"/>
      <c r="F2" s="496"/>
    </row>
    <row r="3" spans="1:18" s="4" customFormat="1" ht="15.75" customHeight="1">
      <c r="A3" s="639" t="s">
        <v>0</v>
      </c>
      <c r="B3" s="639"/>
      <c r="C3" s="639"/>
      <c r="D3" s="639"/>
      <c r="E3" s="639"/>
      <c r="F3" s="639"/>
      <c r="G3" s="3"/>
      <c r="H3" s="3"/>
      <c r="I3" s="3"/>
      <c r="J3" s="3"/>
      <c r="K3" s="3"/>
      <c r="L3" s="3"/>
      <c r="M3" s="3"/>
      <c r="N3" s="3"/>
      <c r="O3" s="3"/>
      <c r="P3" s="3"/>
      <c r="Q3" s="3"/>
      <c r="R3" s="3"/>
    </row>
    <row r="4" spans="1:6" ht="20.25" customHeight="1">
      <c r="A4" s="640" t="str">
        <f>'59'!A4:E4</f>
        <v>(Kèm theo Công văn số 3599/STC-KHNS ngày  5/12/2019 của  Sở Tài chính)</v>
      </c>
      <c r="B4" s="641"/>
      <c r="C4" s="641"/>
      <c r="D4" s="641"/>
      <c r="E4" s="641"/>
      <c r="F4" s="641"/>
    </row>
    <row r="5" spans="1:6" ht="17.25" customHeight="1">
      <c r="A5" s="5"/>
      <c r="B5" s="6"/>
      <c r="C5" s="7"/>
      <c r="D5" s="7"/>
      <c r="E5" s="642" t="s">
        <v>1</v>
      </c>
      <c r="F5" s="642"/>
    </row>
    <row r="6" spans="1:6" s="8" customFormat="1" ht="28.5" customHeight="1">
      <c r="A6" s="644" t="s">
        <v>2</v>
      </c>
      <c r="B6" s="643" t="s">
        <v>3</v>
      </c>
      <c r="C6" s="647" t="s">
        <v>613</v>
      </c>
      <c r="D6" s="647" t="s">
        <v>614</v>
      </c>
      <c r="E6" s="649" t="s">
        <v>5</v>
      </c>
      <c r="F6" s="649"/>
    </row>
    <row r="7" spans="1:6" s="8" customFormat="1" ht="44.25" customHeight="1">
      <c r="A7" s="645"/>
      <c r="B7" s="643"/>
      <c r="C7" s="648"/>
      <c r="D7" s="648"/>
      <c r="E7" s="9" t="s">
        <v>8</v>
      </c>
      <c r="F7" s="9" t="s">
        <v>9</v>
      </c>
    </row>
    <row r="8" spans="1:6" s="12" customFormat="1" ht="22.5" customHeight="1">
      <c r="A8" s="10" t="s">
        <v>10</v>
      </c>
      <c r="B8" s="10" t="s">
        <v>11</v>
      </c>
      <c r="C8" s="10" t="s">
        <v>12</v>
      </c>
      <c r="D8" s="10" t="s">
        <v>14</v>
      </c>
      <c r="E8" s="11" t="s">
        <v>15</v>
      </c>
      <c r="F8" s="11" t="s">
        <v>16</v>
      </c>
    </row>
    <row r="9" spans="1:9" s="17" customFormat="1" ht="22.5" customHeight="1">
      <c r="A9" s="13" t="s">
        <v>10</v>
      </c>
      <c r="B9" s="14" t="s">
        <v>17</v>
      </c>
      <c r="C9" s="15">
        <v>14882000</v>
      </c>
      <c r="D9" s="15">
        <v>19231000</v>
      </c>
      <c r="E9" s="428">
        <v>1.2922322268512296</v>
      </c>
      <c r="F9" s="429">
        <v>1.2983234807195014</v>
      </c>
      <c r="G9" s="16"/>
      <c r="H9" s="16"/>
      <c r="I9" s="16"/>
    </row>
    <row r="10" spans="1:9" s="21" customFormat="1" ht="22.5" customHeight="1">
      <c r="A10" s="18" t="s">
        <v>18</v>
      </c>
      <c r="B10" s="19" t="s">
        <v>19</v>
      </c>
      <c r="C10" s="20">
        <v>12062000</v>
      </c>
      <c r="D10" s="20">
        <v>15481000</v>
      </c>
      <c r="E10" s="428">
        <v>1.283452163820262</v>
      </c>
      <c r="F10" s="429">
        <v>1.3566660275097036</v>
      </c>
      <c r="G10" s="16"/>
      <c r="H10" s="16"/>
      <c r="I10" s="16"/>
    </row>
    <row r="11" spans="1:7" ht="22.5" customHeight="1">
      <c r="A11" s="22">
        <v>1</v>
      </c>
      <c r="B11" s="23" t="s">
        <v>20</v>
      </c>
      <c r="C11" s="24">
        <v>1230000</v>
      </c>
      <c r="D11" s="24">
        <v>1160000</v>
      </c>
      <c r="E11" s="430">
        <v>0.943089430894309</v>
      </c>
      <c r="F11" s="431">
        <v>1.0603615865510587</v>
      </c>
      <c r="G11" s="16"/>
    </row>
    <row r="12" spans="1:8" ht="22.5" customHeight="1">
      <c r="A12" s="22">
        <v>2</v>
      </c>
      <c r="B12" s="26" t="s">
        <v>21</v>
      </c>
      <c r="C12" s="24">
        <v>4160000</v>
      </c>
      <c r="D12" s="24">
        <v>4260000</v>
      </c>
      <c r="E12" s="430">
        <v>1.0240384615384615</v>
      </c>
      <c r="F12" s="431">
        <v>1.2250209514202766</v>
      </c>
      <c r="G12" s="16"/>
      <c r="H12" s="7"/>
    </row>
    <row r="13" spans="1:7" ht="22.5" customHeight="1">
      <c r="A13" s="22">
        <v>3</v>
      </c>
      <c r="B13" s="26" t="s">
        <v>22</v>
      </c>
      <c r="C13" s="24">
        <v>2750000</v>
      </c>
      <c r="D13" s="24">
        <v>2950000</v>
      </c>
      <c r="E13" s="430">
        <v>1.0727272727272728</v>
      </c>
      <c r="F13" s="431">
        <v>0.9825459215810214</v>
      </c>
      <c r="G13" s="16"/>
    </row>
    <row r="14" spans="1:7" ht="22.5" customHeight="1">
      <c r="A14" s="22">
        <v>4</v>
      </c>
      <c r="B14" s="26" t="s">
        <v>23</v>
      </c>
      <c r="C14" s="24">
        <v>770000</v>
      </c>
      <c r="D14" s="24">
        <v>846000</v>
      </c>
      <c r="E14" s="430">
        <v>1.0987012987012987</v>
      </c>
      <c r="F14" s="431">
        <v>1.3268895031478685</v>
      </c>
      <c r="G14" s="27"/>
    </row>
    <row r="15" spans="1:7" ht="22.5" customHeight="1">
      <c r="A15" s="22">
        <v>5</v>
      </c>
      <c r="B15" s="26" t="s">
        <v>24</v>
      </c>
      <c r="C15" s="24">
        <v>590000</v>
      </c>
      <c r="D15" s="24">
        <v>592000</v>
      </c>
      <c r="E15" s="430">
        <v>1.0033898305084745</v>
      </c>
      <c r="F15" s="431">
        <v>1.6653863193241303</v>
      </c>
      <c r="G15" s="27"/>
    </row>
    <row r="16" spans="1:7" s="46" customFormat="1" ht="22.5" customHeight="1">
      <c r="A16" s="22">
        <v>6</v>
      </c>
      <c r="B16" s="45" t="s">
        <v>48</v>
      </c>
      <c r="C16" s="24">
        <v>435000</v>
      </c>
      <c r="D16" s="24">
        <v>584000</v>
      </c>
      <c r="E16" s="432">
        <v>1.342528735632184</v>
      </c>
      <c r="F16" s="433">
        <v>1.590914749514742</v>
      </c>
      <c r="G16" s="27"/>
    </row>
    <row r="17" spans="1:7" s="46" customFormat="1" ht="22.5" customHeight="1">
      <c r="A17" s="22">
        <v>7</v>
      </c>
      <c r="B17" s="45" t="s">
        <v>25</v>
      </c>
      <c r="C17" s="24">
        <v>170000</v>
      </c>
      <c r="D17" s="24">
        <v>153000</v>
      </c>
      <c r="E17" s="432">
        <v>0.9</v>
      </c>
      <c r="F17" s="433">
        <v>1.05036584803712</v>
      </c>
      <c r="G17" s="27"/>
    </row>
    <row r="18" spans="1:7" ht="22.5" customHeight="1">
      <c r="A18" s="22">
        <v>8</v>
      </c>
      <c r="B18" s="26" t="s">
        <v>26</v>
      </c>
      <c r="C18" s="24">
        <v>1708000</v>
      </c>
      <c r="D18" s="24">
        <v>4432000</v>
      </c>
      <c r="E18" s="430">
        <v>2.5948477751756442</v>
      </c>
      <c r="F18" s="431">
        <v>2.1979705052780263</v>
      </c>
      <c r="G18" s="27"/>
    </row>
    <row r="19" spans="1:7" s="30" customFormat="1" ht="22.5" customHeight="1">
      <c r="A19" s="28"/>
      <c r="B19" s="29" t="s">
        <v>27</v>
      </c>
      <c r="C19" s="25"/>
      <c r="D19" s="25"/>
      <c r="E19" s="430"/>
      <c r="F19" s="431">
        <v>0</v>
      </c>
      <c r="G19" s="27"/>
    </row>
    <row r="20" spans="1:7" s="30" customFormat="1" ht="22.5" customHeight="1">
      <c r="A20" s="28"/>
      <c r="B20" s="29" t="s">
        <v>28</v>
      </c>
      <c r="C20" s="25">
        <v>28000</v>
      </c>
      <c r="D20" s="25">
        <v>32000</v>
      </c>
      <c r="E20" s="430">
        <v>1.1428571428571428</v>
      </c>
      <c r="F20" s="431">
        <v>1.1631731648186696</v>
      </c>
      <c r="G20" s="27"/>
    </row>
    <row r="21" spans="1:7" s="30" customFormat="1" ht="27" customHeight="1">
      <c r="A21" s="28"/>
      <c r="B21" s="29" t="s">
        <v>29</v>
      </c>
      <c r="C21" s="25">
        <v>280000</v>
      </c>
      <c r="D21" s="25">
        <v>300000</v>
      </c>
      <c r="E21" s="430">
        <v>1.0714285714285714</v>
      </c>
      <c r="F21" s="431">
        <v>0.733462776087032</v>
      </c>
      <c r="G21" s="27"/>
    </row>
    <row r="22" spans="1:7" s="30" customFormat="1" ht="22.5" customHeight="1">
      <c r="A22" s="28"/>
      <c r="B22" s="29" t="s">
        <v>30</v>
      </c>
      <c r="C22" s="25">
        <v>1400000</v>
      </c>
      <c r="D22" s="25">
        <v>4100000</v>
      </c>
      <c r="E22" s="430">
        <v>2.9285714285714284</v>
      </c>
      <c r="F22" s="431">
        <v>2.59520833476921</v>
      </c>
      <c r="G22" s="27"/>
    </row>
    <row r="23" spans="1:7" s="30" customFormat="1" ht="30">
      <c r="A23" s="28"/>
      <c r="B23" s="29" t="s">
        <v>31</v>
      </c>
      <c r="C23" s="25"/>
      <c r="D23" s="25"/>
      <c r="E23" s="430"/>
      <c r="F23" s="431">
        <v>0</v>
      </c>
      <c r="G23" s="27"/>
    </row>
    <row r="24" spans="1:7" ht="21.75" customHeight="1">
      <c r="A24" s="22" t="s">
        <v>33</v>
      </c>
      <c r="B24" s="23" t="s">
        <v>32</v>
      </c>
      <c r="C24" s="24">
        <v>40000</v>
      </c>
      <c r="D24" s="24">
        <v>40000</v>
      </c>
      <c r="E24" s="430">
        <v>1</v>
      </c>
      <c r="F24" s="431">
        <v>1.344824573900713</v>
      </c>
      <c r="G24" s="27"/>
    </row>
    <row r="25" spans="1:7" ht="21.75" customHeight="1">
      <c r="A25" s="22" t="s">
        <v>35</v>
      </c>
      <c r="B25" s="23" t="s">
        <v>34</v>
      </c>
      <c r="C25" s="24">
        <v>30000</v>
      </c>
      <c r="D25" s="24">
        <v>85000</v>
      </c>
      <c r="E25" s="430">
        <v>2.8333333333333335</v>
      </c>
      <c r="F25" s="431">
        <v>4.076583647707962</v>
      </c>
      <c r="G25" s="27"/>
    </row>
    <row r="26" spans="1:7" ht="21.75" customHeight="1">
      <c r="A26" s="22" t="s">
        <v>37</v>
      </c>
      <c r="B26" s="26" t="s">
        <v>36</v>
      </c>
      <c r="C26" s="24">
        <v>150000</v>
      </c>
      <c r="D26" s="24">
        <v>338000</v>
      </c>
      <c r="E26" s="430">
        <v>2.2533333333333334</v>
      </c>
      <c r="F26" s="431">
        <v>1.5214694122549297</v>
      </c>
      <c r="G26" s="27"/>
    </row>
    <row r="27" spans="1:7" ht="21.75" customHeight="1">
      <c r="A27" s="22" t="s">
        <v>39</v>
      </c>
      <c r="B27" s="23" t="s">
        <v>38</v>
      </c>
      <c r="C27" s="24">
        <v>18000</v>
      </c>
      <c r="D27" s="24">
        <v>26000</v>
      </c>
      <c r="E27" s="430">
        <v>1.4444444444444444</v>
      </c>
      <c r="F27" s="431">
        <v>0.6154773639629741</v>
      </c>
      <c r="G27" s="27"/>
    </row>
    <row r="28" spans="1:7" ht="48.75" customHeight="1">
      <c r="A28" s="22" t="s">
        <v>49</v>
      </c>
      <c r="B28" s="23" t="s">
        <v>40</v>
      </c>
      <c r="C28" s="24">
        <v>11000</v>
      </c>
      <c r="D28" s="24">
        <v>15000</v>
      </c>
      <c r="E28" s="430">
        <f>D28/C28</f>
        <v>1.3636363636363635</v>
      </c>
      <c r="F28" s="431"/>
      <c r="G28" s="27"/>
    </row>
    <row r="29" spans="1:7" s="34" customFormat="1" ht="15.75">
      <c r="A29" s="18" t="s">
        <v>41</v>
      </c>
      <c r="B29" s="32" t="s">
        <v>50</v>
      </c>
      <c r="C29" s="33"/>
      <c r="D29" s="33"/>
      <c r="E29" s="428"/>
      <c r="F29" s="429"/>
      <c r="G29" s="27"/>
    </row>
    <row r="30" spans="1:7" s="34" customFormat="1" ht="25.5" customHeight="1">
      <c r="A30" s="31" t="s">
        <v>43</v>
      </c>
      <c r="B30" s="32" t="s">
        <v>42</v>
      </c>
      <c r="C30" s="33">
        <v>2820000</v>
      </c>
      <c r="D30" s="33">
        <v>3700000</v>
      </c>
      <c r="E30" s="428">
        <v>1.3120567375886525</v>
      </c>
      <c r="F30" s="429">
        <v>1.111441754771177</v>
      </c>
      <c r="G30" s="27"/>
    </row>
    <row r="31" spans="1:7" s="34" customFormat="1" ht="29.25" customHeight="1">
      <c r="A31" s="31" t="s">
        <v>43</v>
      </c>
      <c r="B31" s="32" t="s">
        <v>44</v>
      </c>
      <c r="C31" s="38"/>
      <c r="D31" s="33">
        <v>50000</v>
      </c>
      <c r="E31" s="428"/>
      <c r="F31" s="429"/>
      <c r="G31" s="27"/>
    </row>
    <row r="32" spans="1:7" s="34" customFormat="1" ht="35.25" customHeight="1">
      <c r="A32" s="31" t="s">
        <v>11</v>
      </c>
      <c r="B32" s="32" t="s">
        <v>615</v>
      </c>
      <c r="C32" s="38">
        <f>C33+C34</f>
        <v>11158857.4</v>
      </c>
      <c r="D32" s="38">
        <f>D33+D34</f>
        <v>14125360</v>
      </c>
      <c r="E32" s="428"/>
      <c r="F32" s="429"/>
      <c r="G32" s="27"/>
    </row>
    <row r="33" spans="1:7" s="37" customFormat="1" ht="39.75" customHeight="1">
      <c r="A33" s="35"/>
      <c r="B33" s="437" t="s">
        <v>641</v>
      </c>
      <c r="C33" s="36">
        <v>2631701</v>
      </c>
      <c r="D33" s="36">
        <v>5097000</v>
      </c>
      <c r="E33" s="434"/>
      <c r="F33" s="434"/>
      <c r="G33" s="27"/>
    </row>
    <row r="34" spans="1:7" ht="23.25" customHeight="1">
      <c r="A34" s="39"/>
      <c r="B34" s="438" t="s">
        <v>640</v>
      </c>
      <c r="C34" s="40">
        <v>8527156.4</v>
      </c>
      <c r="D34" s="40">
        <v>9028360</v>
      </c>
      <c r="E34" s="435"/>
      <c r="F34" s="435"/>
      <c r="G34" s="27"/>
    </row>
    <row r="35" spans="3:4" ht="15.75">
      <c r="C35" s="7"/>
      <c r="D35" s="7"/>
    </row>
    <row r="36" ht="15.75">
      <c r="D36" s="7"/>
    </row>
    <row r="42" spans="4:5" ht="15.75">
      <c r="D42" s="637"/>
      <c r="E42" s="637"/>
    </row>
    <row r="49" spans="1:26" s="43" customFormat="1" ht="15.75" hidden="1">
      <c r="A49" s="41"/>
      <c r="B49" s="42"/>
      <c r="C49" s="2">
        <v>1124693</v>
      </c>
      <c r="D49" s="2"/>
      <c r="E49" s="436"/>
      <c r="F49" s="436"/>
      <c r="G49" s="2"/>
      <c r="H49" s="2"/>
      <c r="I49" s="2"/>
      <c r="J49" s="2"/>
      <c r="K49" s="2"/>
      <c r="L49" s="2"/>
      <c r="M49" s="2"/>
      <c r="N49" s="2"/>
      <c r="O49" s="2"/>
      <c r="P49" s="2"/>
      <c r="Q49" s="2"/>
      <c r="R49" s="2"/>
      <c r="S49" s="2"/>
      <c r="T49" s="2"/>
      <c r="U49" s="2"/>
      <c r="V49" s="2"/>
      <c r="W49" s="2"/>
      <c r="X49" s="2"/>
      <c r="Y49" s="2"/>
      <c r="Z49" s="2"/>
    </row>
    <row r="50" spans="1:26" s="43" customFormat="1" ht="15.75" hidden="1">
      <c r="A50" s="41"/>
      <c r="B50" s="42"/>
      <c r="C50" s="44">
        <v>14138975</v>
      </c>
      <c r="D50" s="2"/>
      <c r="E50" s="436"/>
      <c r="F50" s="436"/>
      <c r="G50" s="2"/>
      <c r="H50" s="2"/>
      <c r="I50" s="2"/>
      <c r="J50" s="2"/>
      <c r="K50" s="2"/>
      <c r="L50" s="2"/>
      <c r="M50" s="2"/>
      <c r="N50" s="2"/>
      <c r="O50" s="2"/>
      <c r="P50" s="2"/>
      <c r="Q50" s="2"/>
      <c r="R50" s="2"/>
      <c r="S50" s="2"/>
      <c r="T50" s="2"/>
      <c r="U50" s="2"/>
      <c r="V50" s="2"/>
      <c r="W50" s="2"/>
      <c r="X50" s="2"/>
      <c r="Y50" s="2"/>
      <c r="Z50" s="2"/>
    </row>
    <row r="51" spans="1:26" s="43" customFormat="1" ht="15.75" hidden="1">
      <c r="A51" s="41"/>
      <c r="B51" s="42"/>
      <c r="C51" s="2"/>
      <c r="D51" s="2"/>
      <c r="E51" s="436"/>
      <c r="F51" s="436"/>
      <c r="G51" s="2"/>
      <c r="H51" s="2"/>
      <c r="I51" s="2"/>
      <c r="J51" s="2"/>
      <c r="K51" s="2"/>
      <c r="L51" s="2"/>
      <c r="M51" s="2"/>
      <c r="N51" s="2"/>
      <c r="O51" s="2"/>
      <c r="P51" s="2"/>
      <c r="Q51" s="2"/>
      <c r="R51" s="2"/>
      <c r="S51" s="2"/>
      <c r="T51" s="2"/>
      <c r="U51" s="2"/>
      <c r="V51" s="2"/>
      <c r="W51" s="2"/>
      <c r="X51" s="2"/>
      <c r="Y51" s="2"/>
      <c r="Z51" s="2"/>
    </row>
    <row r="52" spans="1:26" s="43" customFormat="1" ht="15.75">
      <c r="A52" s="41"/>
      <c r="B52" s="42"/>
      <c r="C52" s="2"/>
      <c r="D52" s="2"/>
      <c r="E52" s="436"/>
      <c r="F52" s="436"/>
      <c r="G52" s="2"/>
      <c r="H52" s="2"/>
      <c r="I52" s="2"/>
      <c r="J52" s="2"/>
      <c r="K52" s="2"/>
      <c r="L52" s="2"/>
      <c r="M52" s="2"/>
      <c r="N52" s="2"/>
      <c r="O52" s="2"/>
      <c r="P52" s="2"/>
      <c r="Q52" s="2"/>
      <c r="R52" s="2"/>
      <c r="S52" s="2"/>
      <c r="T52" s="2"/>
      <c r="U52" s="2"/>
      <c r="V52" s="2"/>
      <c r="W52" s="2"/>
      <c r="X52" s="2"/>
      <c r="Y52" s="2"/>
      <c r="Z52" s="2"/>
    </row>
  </sheetData>
  <sheetProtection/>
  <mergeCells count="11">
    <mergeCell ref="E6:F6"/>
    <mergeCell ref="D42:E42"/>
    <mergeCell ref="A1:B1"/>
    <mergeCell ref="A3:F3"/>
    <mergeCell ref="A4:F4"/>
    <mergeCell ref="E5:F5"/>
    <mergeCell ref="B6:B7"/>
    <mergeCell ref="A6:A7"/>
    <mergeCell ref="D1:F1"/>
    <mergeCell ref="C6:C7"/>
    <mergeCell ref="D6:D7"/>
  </mergeCells>
  <printOptions/>
  <pageMargins left="0.34" right="0.3" top="0.6" bottom="0.6" header="0.3" footer="0.3"/>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P48"/>
  <sheetViews>
    <sheetView zoomScalePageLayoutView="0" workbookViewId="0" topLeftCell="A10">
      <selection activeCell="D6" sqref="D6:D7"/>
    </sheetView>
  </sheetViews>
  <sheetFormatPr defaultColWidth="9.140625" defaultRowHeight="15"/>
  <cols>
    <col min="1" max="1" width="4.7109375" style="405" customWidth="1"/>
    <col min="2" max="2" width="39.28125" style="369" customWidth="1"/>
    <col min="3" max="4" width="15.7109375" style="369" customWidth="1"/>
    <col min="5" max="5" width="12.421875" style="406" customWidth="1"/>
    <col min="6" max="6" width="12.57421875" style="415" customWidth="1"/>
    <col min="7" max="16384" width="9.140625" style="369" customWidth="1"/>
  </cols>
  <sheetData>
    <row r="1" spans="1:6" ht="15.75">
      <c r="A1" s="657"/>
      <c r="B1" s="657"/>
      <c r="D1" s="660" t="s">
        <v>699</v>
      </c>
      <c r="E1" s="660"/>
      <c r="F1" s="660"/>
    </row>
    <row r="2" spans="1:6" ht="15.75">
      <c r="A2" s="368"/>
      <c r="B2" s="368"/>
      <c r="D2" s="427"/>
      <c r="E2" s="427"/>
      <c r="F2" s="427"/>
    </row>
    <row r="3" spans="1:16" ht="30" customHeight="1">
      <c r="A3" s="658" t="s">
        <v>616</v>
      </c>
      <c r="B3" s="658"/>
      <c r="C3" s="658"/>
      <c r="D3" s="658"/>
      <c r="E3" s="658"/>
      <c r="F3" s="370"/>
      <c r="G3" s="371"/>
      <c r="H3" s="371"/>
      <c r="I3" s="371"/>
      <c r="J3" s="371"/>
      <c r="K3" s="371"/>
      <c r="L3" s="371"/>
      <c r="M3" s="371"/>
      <c r="N3" s="371"/>
      <c r="O3" s="371"/>
      <c r="P3" s="371"/>
    </row>
    <row r="4" spans="1:5" ht="19.5" customHeight="1">
      <c r="A4" s="640" t="str">
        <f>'60'!A4:F4</f>
        <v>(Kèm theo Công văn số 3599/STC-KHNS ngày  5/12/2019 của  Sở Tài chính)</v>
      </c>
      <c r="B4" s="641"/>
      <c r="C4" s="641"/>
      <c r="D4" s="641"/>
      <c r="E4" s="641"/>
    </row>
    <row r="5" spans="1:6" ht="15.75">
      <c r="A5" s="372"/>
      <c r="C5" s="373"/>
      <c r="D5" s="374"/>
      <c r="E5" s="656"/>
      <c r="F5" s="656"/>
    </row>
    <row r="6" spans="1:6" ht="30.75" customHeight="1">
      <c r="A6" s="659" t="s">
        <v>2</v>
      </c>
      <c r="B6" s="659" t="s">
        <v>3</v>
      </c>
      <c r="C6" s="651" t="s">
        <v>617</v>
      </c>
      <c r="D6" s="653" t="s">
        <v>618</v>
      </c>
      <c r="E6" s="655" t="s">
        <v>636</v>
      </c>
      <c r="F6" s="655"/>
    </row>
    <row r="7" spans="1:6" ht="30" customHeight="1">
      <c r="A7" s="659"/>
      <c r="B7" s="659"/>
      <c r="C7" s="652"/>
      <c r="D7" s="654"/>
      <c r="E7" s="420" t="s">
        <v>637</v>
      </c>
      <c r="F7" s="229" t="s">
        <v>9</v>
      </c>
    </row>
    <row r="8" spans="1:6" ht="15.75">
      <c r="A8" s="375">
        <v>1</v>
      </c>
      <c r="B8" s="376">
        <v>2</v>
      </c>
      <c r="C8" s="376">
        <v>3</v>
      </c>
      <c r="D8" s="376">
        <v>4</v>
      </c>
      <c r="E8" s="376">
        <v>5</v>
      </c>
      <c r="F8" s="421">
        <v>6</v>
      </c>
    </row>
    <row r="9" spans="1:6" s="380" customFormat="1" ht="17.25" customHeight="1" hidden="1">
      <c r="A9" s="377"/>
      <c r="B9" s="378" t="s">
        <v>619</v>
      </c>
      <c r="C9" s="379">
        <v>12005468</v>
      </c>
      <c r="D9" s="379">
        <v>19433168.2</v>
      </c>
      <c r="E9" s="419">
        <v>1.4278724073794444</v>
      </c>
      <c r="F9" s="422"/>
    </row>
    <row r="10" spans="1:6" s="385" customFormat="1" ht="23.25" customHeight="1">
      <c r="A10" s="381"/>
      <c r="B10" s="382" t="s">
        <v>77</v>
      </c>
      <c r="C10" s="383">
        <v>11983368</v>
      </c>
      <c r="D10" s="383">
        <v>19904313.2</v>
      </c>
      <c r="E10" s="417">
        <v>1.6609949056058364</v>
      </c>
      <c r="F10" s="423">
        <v>1.185244542637382</v>
      </c>
    </row>
    <row r="11" spans="1:6" s="385" customFormat="1" ht="23.25" customHeight="1">
      <c r="A11" s="407" t="s">
        <v>10</v>
      </c>
      <c r="B11" s="408" t="s">
        <v>635</v>
      </c>
      <c r="C11" s="395">
        <v>11221602</v>
      </c>
      <c r="D11" s="395">
        <v>18458260.2</v>
      </c>
      <c r="E11" s="417">
        <v>1.644886371838887</v>
      </c>
      <c r="F11" s="423">
        <v>1.1474899846573712</v>
      </c>
    </row>
    <row r="12" spans="1:6" s="380" customFormat="1" ht="21" customHeight="1">
      <c r="A12" s="386" t="s">
        <v>18</v>
      </c>
      <c r="B12" s="387" t="s">
        <v>166</v>
      </c>
      <c r="C12" s="384">
        <v>2181809</v>
      </c>
      <c r="D12" s="384">
        <v>6834327</v>
      </c>
      <c r="E12" s="417">
        <v>3.1324130572382827</v>
      </c>
      <c r="F12" s="423">
        <v>1.5057105869258403</v>
      </c>
    </row>
    <row r="13" spans="1:6" s="392" customFormat="1" ht="22.5" customHeight="1">
      <c r="A13" s="388">
        <v>1</v>
      </c>
      <c r="B13" s="389" t="s">
        <v>167</v>
      </c>
      <c r="C13" s="390">
        <v>2141809</v>
      </c>
      <c r="D13" s="390">
        <v>6794327</v>
      </c>
      <c r="E13" s="391">
        <v>3.1722375804751963</v>
      </c>
      <c r="F13" s="424">
        <v>1.5115157989625014</v>
      </c>
    </row>
    <row r="14" spans="1:6" s="392" customFormat="1" ht="20.25" customHeight="1">
      <c r="A14" s="388" t="s">
        <v>13</v>
      </c>
      <c r="B14" s="389" t="s">
        <v>178</v>
      </c>
      <c r="C14" s="390">
        <v>40000</v>
      </c>
      <c r="D14" s="390">
        <v>40000</v>
      </c>
      <c r="E14" s="391">
        <v>1</v>
      </c>
      <c r="F14" s="424">
        <v>0.911244760342628</v>
      </c>
    </row>
    <row r="15" spans="1:6" s="380" customFormat="1" ht="21.75" customHeight="1">
      <c r="A15" s="386" t="s">
        <v>43</v>
      </c>
      <c r="B15" s="387" t="s">
        <v>80</v>
      </c>
      <c r="C15" s="384">
        <v>8812886</v>
      </c>
      <c r="D15" s="384">
        <v>10652111.2</v>
      </c>
      <c r="E15" s="417">
        <v>1.208697264437552</v>
      </c>
      <c r="F15" s="423">
        <v>0.9269413061009661</v>
      </c>
    </row>
    <row r="16" spans="1:6" s="380" customFormat="1" ht="16.5" customHeight="1">
      <c r="A16" s="386"/>
      <c r="B16" s="403" t="s">
        <v>156</v>
      </c>
      <c r="C16" s="384"/>
      <c r="D16" s="384"/>
      <c r="E16" s="391"/>
      <c r="F16" s="423"/>
    </row>
    <row r="17" spans="1:6" s="392" customFormat="1" ht="15.75" customHeight="1">
      <c r="A17" s="388" t="s">
        <v>12</v>
      </c>
      <c r="B17" s="389" t="s">
        <v>149</v>
      </c>
      <c r="C17" s="390">
        <v>3695103</v>
      </c>
      <c r="D17" s="390">
        <v>4131168</v>
      </c>
      <c r="E17" s="391">
        <v>1.1180115953465979</v>
      </c>
      <c r="F17" s="424">
        <v>1.0222449873430877</v>
      </c>
    </row>
    <row r="18" spans="1:6" s="398" customFormat="1" ht="15.75" customHeight="1">
      <c r="A18" s="396" t="s">
        <v>13</v>
      </c>
      <c r="B18" s="397" t="s">
        <v>168</v>
      </c>
      <c r="C18" s="390">
        <v>41130</v>
      </c>
      <c r="D18" s="390">
        <v>41943</v>
      </c>
      <c r="E18" s="391">
        <v>1.0197665937272065</v>
      </c>
      <c r="F18" s="424">
        <v>1.050150225338007</v>
      </c>
    </row>
    <row r="19" spans="1:6" s="398" customFormat="1" ht="18" customHeight="1">
      <c r="A19" s="388" t="s">
        <v>622</v>
      </c>
      <c r="B19" s="397" t="s">
        <v>623</v>
      </c>
      <c r="C19" s="390">
        <v>1001405</v>
      </c>
      <c r="D19" s="390">
        <v>1427127</v>
      </c>
      <c r="E19" s="391">
        <v>1.4251246997967855</v>
      </c>
      <c r="F19" s="424">
        <v>1.0303826819853439</v>
      </c>
    </row>
    <row r="20" spans="1:6" s="398" customFormat="1" ht="18" customHeight="1">
      <c r="A20" s="396" t="s">
        <v>620</v>
      </c>
      <c r="B20" s="397" t="s">
        <v>638</v>
      </c>
      <c r="C20" s="390">
        <v>149009</v>
      </c>
      <c r="D20" s="390">
        <v>158340</v>
      </c>
      <c r="E20" s="391">
        <v>1.0626203786348476</v>
      </c>
      <c r="F20" s="424">
        <v>1.2037531188563662</v>
      </c>
    </row>
    <row r="21" spans="1:6" s="398" customFormat="1" ht="18" customHeight="1">
      <c r="A21" s="388" t="s">
        <v>14</v>
      </c>
      <c r="B21" s="397" t="s">
        <v>625</v>
      </c>
      <c r="C21" s="390">
        <v>65093</v>
      </c>
      <c r="D21" s="390">
        <v>65669</v>
      </c>
      <c r="E21" s="391">
        <v>1.0088488777595133</v>
      </c>
      <c r="F21" s="424">
        <v>0.9925185901698809</v>
      </c>
    </row>
    <row r="22" spans="1:6" s="398" customFormat="1" ht="18" customHeight="1">
      <c r="A22" s="388" t="s">
        <v>624</v>
      </c>
      <c r="B22" s="397" t="s">
        <v>639</v>
      </c>
      <c r="C22" s="390"/>
      <c r="D22" s="390"/>
      <c r="E22" s="391"/>
      <c r="F22" s="424"/>
    </row>
    <row r="23" spans="1:6" s="398" customFormat="1" ht="18" customHeight="1">
      <c r="A23" s="388" t="s">
        <v>15</v>
      </c>
      <c r="B23" s="397" t="s">
        <v>626</v>
      </c>
      <c r="C23" s="390">
        <v>428732</v>
      </c>
      <c r="D23" s="390">
        <v>506489</v>
      </c>
      <c r="E23" s="391">
        <v>1.1813650485618055</v>
      </c>
      <c r="F23" s="424"/>
    </row>
    <row r="24" spans="1:6" s="392" customFormat="1" ht="18" customHeight="1">
      <c r="A24" s="388" t="s">
        <v>16</v>
      </c>
      <c r="B24" s="389" t="s">
        <v>627</v>
      </c>
      <c r="C24" s="390">
        <v>826316</v>
      </c>
      <c r="D24" s="390">
        <v>1271101.2</v>
      </c>
      <c r="E24" s="391">
        <v>1.5382749456624343</v>
      </c>
      <c r="F24" s="424">
        <v>1.4044696367011402</v>
      </c>
    </row>
    <row r="25" spans="1:6" s="398" customFormat="1" ht="18" customHeight="1">
      <c r="A25" s="388" t="s">
        <v>33</v>
      </c>
      <c r="B25" s="397" t="s">
        <v>628</v>
      </c>
      <c r="C25" s="390">
        <v>1676384</v>
      </c>
      <c r="D25" s="390">
        <v>1841744</v>
      </c>
      <c r="E25" s="391">
        <v>1.0986408841888256</v>
      </c>
      <c r="F25" s="424">
        <v>1.019902492186306</v>
      </c>
    </row>
    <row r="26" spans="1:6" s="398" customFormat="1" ht="18" customHeight="1">
      <c r="A26" s="388" t="s">
        <v>35</v>
      </c>
      <c r="B26" s="397" t="s">
        <v>629</v>
      </c>
      <c r="C26" s="399">
        <v>674386</v>
      </c>
      <c r="D26" s="390">
        <v>943469</v>
      </c>
      <c r="E26" s="391">
        <v>1.3990044277312992</v>
      </c>
      <c r="F26" s="424">
        <v>0.9650385772398887</v>
      </c>
    </row>
    <row r="27" spans="1:6" s="113" customFormat="1" ht="15.75">
      <c r="A27" s="393" t="s">
        <v>43</v>
      </c>
      <c r="B27" s="394" t="s">
        <v>621</v>
      </c>
      <c r="C27" s="384">
        <v>800</v>
      </c>
      <c r="D27" s="384">
        <v>800</v>
      </c>
      <c r="E27" s="391">
        <f>D27/C27</f>
        <v>1</v>
      </c>
      <c r="F27" s="425"/>
    </row>
    <row r="28" spans="1:6" s="113" customFormat="1" ht="15.75">
      <c r="A28" s="400" t="s">
        <v>66</v>
      </c>
      <c r="B28" s="394" t="s">
        <v>630</v>
      </c>
      <c r="C28" s="384">
        <v>0</v>
      </c>
      <c r="D28" s="384">
        <v>946522</v>
      </c>
      <c r="E28" s="391"/>
      <c r="F28" s="425"/>
    </row>
    <row r="29" spans="1:6" s="380" customFormat="1" ht="21" customHeight="1">
      <c r="A29" s="386" t="s">
        <v>69</v>
      </c>
      <c r="B29" s="387" t="s">
        <v>82</v>
      </c>
      <c r="C29" s="384">
        <v>1230</v>
      </c>
      <c r="D29" s="384">
        <v>16415</v>
      </c>
      <c r="E29" s="391">
        <f>D29/C29</f>
        <v>13.345528455284553</v>
      </c>
      <c r="F29" s="426"/>
    </row>
    <row r="30" spans="1:6" s="380" customFormat="1" ht="21" customHeight="1">
      <c r="A30" s="386" t="s">
        <v>71</v>
      </c>
      <c r="B30" s="387" t="s">
        <v>83</v>
      </c>
      <c r="C30" s="384">
        <v>224877</v>
      </c>
      <c r="D30" s="384">
        <v>0</v>
      </c>
      <c r="E30" s="391">
        <f>D30/C30</f>
        <v>0</v>
      </c>
      <c r="F30" s="426"/>
    </row>
    <row r="31" spans="1:6" s="380" customFormat="1" ht="21" customHeight="1">
      <c r="A31" s="386" t="s">
        <v>73</v>
      </c>
      <c r="B31" s="387" t="s">
        <v>89</v>
      </c>
      <c r="C31" s="401">
        <v>0</v>
      </c>
      <c r="D31" s="384">
        <v>8085</v>
      </c>
      <c r="E31" s="391"/>
      <c r="F31" s="426"/>
    </row>
    <row r="32" spans="1:6" s="385" customFormat="1" ht="47.25">
      <c r="A32" s="386" t="s">
        <v>11</v>
      </c>
      <c r="B32" s="387" t="s">
        <v>631</v>
      </c>
      <c r="C32" s="384">
        <v>761766</v>
      </c>
      <c r="D32" s="384">
        <v>1446053</v>
      </c>
      <c r="E32" s="417">
        <f>D32/C32</f>
        <v>1.8982902886188147</v>
      </c>
      <c r="F32" s="423"/>
    </row>
    <row r="33" spans="1:6" ht="21.75" customHeight="1">
      <c r="A33" s="402" t="s">
        <v>12</v>
      </c>
      <c r="B33" s="403" t="s">
        <v>632</v>
      </c>
      <c r="C33" s="404">
        <v>258800</v>
      </c>
      <c r="D33" s="404">
        <v>258800</v>
      </c>
      <c r="E33" s="391">
        <f>D33/C33</f>
        <v>1</v>
      </c>
      <c r="F33" s="424">
        <v>1.7230359520639147</v>
      </c>
    </row>
    <row r="34" spans="1:6" ht="31.5">
      <c r="A34" s="402" t="s">
        <v>13</v>
      </c>
      <c r="B34" s="403" t="s">
        <v>633</v>
      </c>
      <c r="C34" s="404">
        <v>302658</v>
      </c>
      <c r="D34" s="404">
        <v>461169</v>
      </c>
      <c r="E34" s="391">
        <f>D34/C34</f>
        <v>1.5237297543762267</v>
      </c>
      <c r="F34" s="424">
        <v>1.1879185814082882</v>
      </c>
    </row>
    <row r="35" spans="1:6" ht="31.5">
      <c r="A35" s="412" t="s">
        <v>622</v>
      </c>
      <c r="B35" s="413" t="s">
        <v>634</v>
      </c>
      <c r="C35" s="414">
        <v>200308</v>
      </c>
      <c r="D35" s="404">
        <v>726084</v>
      </c>
      <c r="E35" s="418">
        <f>D35/C35</f>
        <v>3.6248377498652076</v>
      </c>
      <c r="F35" s="497">
        <v>4.290338401177047</v>
      </c>
    </row>
    <row r="36" spans="1:6" s="380" customFormat="1" ht="15.75" hidden="1">
      <c r="A36" s="409"/>
      <c r="B36" s="410"/>
      <c r="C36" s="411"/>
      <c r="D36" s="404"/>
      <c r="E36" s="416"/>
      <c r="F36" s="427"/>
    </row>
    <row r="37" spans="4:5" ht="21.75" customHeight="1">
      <c r="D37" s="650"/>
      <c r="E37" s="650"/>
    </row>
    <row r="38" ht="15.75">
      <c r="D38" s="373"/>
    </row>
    <row r="39" ht="15.75">
      <c r="D39" s="373"/>
    </row>
    <row r="40" ht="15.75">
      <c r="D40" s="373"/>
    </row>
    <row r="41" ht="15.75">
      <c r="D41" s="373"/>
    </row>
    <row r="42" ht="15.75">
      <c r="C42" s="373"/>
    </row>
    <row r="43" ht="15.75">
      <c r="C43" s="373"/>
    </row>
    <row r="44" ht="15.75">
      <c r="C44" s="373"/>
    </row>
    <row r="46" ht="15.75">
      <c r="C46" s="373"/>
    </row>
    <row r="47" ht="15.75">
      <c r="C47" s="373"/>
    </row>
    <row r="48" ht="15.75">
      <c r="C48" s="373"/>
    </row>
  </sheetData>
  <sheetProtection/>
  <mergeCells count="11">
    <mergeCell ref="D1:F1"/>
    <mergeCell ref="D37:E37"/>
    <mergeCell ref="C6:C7"/>
    <mergeCell ref="D6:D7"/>
    <mergeCell ref="E6:F6"/>
    <mergeCell ref="E5:F5"/>
    <mergeCell ref="A1:B1"/>
    <mergeCell ref="A3:E3"/>
    <mergeCell ref="A4:E4"/>
    <mergeCell ref="A6:A7"/>
    <mergeCell ref="B6:B7"/>
  </mergeCells>
  <printOptions/>
  <pageMargins left="0.7" right="0.7" top="0.65" bottom="0.78" header="0.3" footer="0.5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B17" sqref="B17:B19"/>
    </sheetView>
  </sheetViews>
  <sheetFormatPr defaultColWidth="9.140625" defaultRowHeight="15"/>
  <cols>
    <col min="1" max="1" width="5.7109375" style="0" customWidth="1"/>
    <col min="2" max="2" width="34.8515625" style="0" customWidth="1"/>
    <col min="3" max="3" width="14.421875" style="0" customWidth="1"/>
    <col min="4" max="5" width="13.421875" style="0" customWidth="1"/>
    <col min="6" max="6" width="9.28125" style="119" customWidth="1"/>
  </cols>
  <sheetData>
    <row r="1" spans="5:6" s="47" customFormat="1" ht="15.75">
      <c r="E1" s="512" t="s">
        <v>652</v>
      </c>
      <c r="F1" s="512"/>
    </row>
    <row r="2" spans="1:6" s="47" customFormat="1" ht="30.75" customHeight="1">
      <c r="A2" s="521" t="s">
        <v>98</v>
      </c>
      <c r="B2" s="521"/>
      <c r="C2" s="521"/>
      <c r="D2" s="521"/>
      <c r="E2" s="521"/>
      <c r="F2" s="521"/>
    </row>
    <row r="3" spans="1:6" s="47" customFormat="1" ht="16.5">
      <c r="A3" s="516" t="str">
        <f>'33'!A3:F3</f>
        <v>(Kèm theo Công văn số 3599/STC-KHNS ngày  5/12/2019 của  Sở Tài chính)</v>
      </c>
      <c r="B3" s="517"/>
      <c r="C3" s="517"/>
      <c r="D3" s="517"/>
      <c r="E3" s="517"/>
      <c r="F3" s="517"/>
    </row>
    <row r="4" s="47" customFormat="1" ht="23.25" customHeight="1">
      <c r="F4" s="466"/>
    </row>
    <row r="5" spans="1:6" s="47" customFormat="1" ht="37.5" customHeight="1">
      <c r="A5" s="522" t="s">
        <v>2</v>
      </c>
      <c r="B5" s="522" t="s">
        <v>53</v>
      </c>
      <c r="C5" s="522" t="s">
        <v>54</v>
      </c>
      <c r="D5" s="522" t="s">
        <v>55</v>
      </c>
      <c r="E5" s="522" t="s">
        <v>56</v>
      </c>
      <c r="F5" s="519" t="s">
        <v>97</v>
      </c>
    </row>
    <row r="6" spans="1:6" s="47" customFormat="1" ht="15">
      <c r="A6" s="522"/>
      <c r="B6" s="522"/>
      <c r="C6" s="522"/>
      <c r="D6" s="522"/>
      <c r="E6" s="522"/>
      <c r="F6" s="520"/>
    </row>
    <row r="7" spans="1:6" s="47" customFormat="1" ht="15">
      <c r="A7" s="122" t="s">
        <v>10</v>
      </c>
      <c r="B7" s="122" t="s">
        <v>11</v>
      </c>
      <c r="C7" s="122">
        <v>1</v>
      </c>
      <c r="D7" s="122">
        <v>2</v>
      </c>
      <c r="E7" s="122">
        <v>3</v>
      </c>
      <c r="F7" s="122">
        <v>4</v>
      </c>
    </row>
    <row r="8" spans="1:6" s="47" customFormat="1" ht="16.5" customHeight="1">
      <c r="A8" s="122" t="s">
        <v>10</v>
      </c>
      <c r="B8" s="123" t="s">
        <v>99</v>
      </c>
      <c r="C8" s="463"/>
      <c r="D8" s="444"/>
      <c r="E8" s="444"/>
      <c r="F8" s="263"/>
    </row>
    <row r="9" spans="1:6" s="443" customFormat="1" ht="16.5" customHeight="1">
      <c r="A9" s="122" t="s">
        <v>18</v>
      </c>
      <c r="B9" s="123" t="s">
        <v>100</v>
      </c>
      <c r="C9" s="452">
        <v>9992342.1</v>
      </c>
      <c r="D9" s="452">
        <v>13513178</v>
      </c>
      <c r="E9" s="452">
        <v>10376989.2</v>
      </c>
      <c r="F9" s="468">
        <v>1.0384941884645842</v>
      </c>
    </row>
    <row r="10" spans="1:6" s="47" customFormat="1" ht="16.5" customHeight="1">
      <c r="A10" s="263">
        <v>1</v>
      </c>
      <c r="B10" s="444" t="s">
        <v>101</v>
      </c>
      <c r="C10" s="463">
        <v>9145731.1</v>
      </c>
      <c r="D10" s="463">
        <v>9447248</v>
      </c>
      <c r="E10" s="463">
        <v>9014380.2</v>
      </c>
      <c r="F10" s="469">
        <v>0.9856380098470203</v>
      </c>
    </row>
    <row r="11" spans="1:6" s="47" customFormat="1" ht="16.5" customHeight="1">
      <c r="A11" s="263">
        <v>2</v>
      </c>
      <c r="B11" s="444" t="s">
        <v>102</v>
      </c>
      <c r="C11" s="463">
        <v>846611</v>
      </c>
      <c r="D11" s="463">
        <v>1372387</v>
      </c>
      <c r="E11" s="463">
        <v>1362609</v>
      </c>
      <c r="F11" s="469">
        <v>1.6094865292324338</v>
      </c>
    </row>
    <row r="12" spans="1:6" s="47" customFormat="1" ht="16.5" customHeight="1">
      <c r="A12" s="263" t="s">
        <v>60</v>
      </c>
      <c r="B12" s="444" t="s">
        <v>64</v>
      </c>
      <c r="C12" s="463">
        <v>84845</v>
      </c>
      <c r="D12" s="463">
        <v>84845</v>
      </c>
      <c r="E12" s="463">
        <v>176500</v>
      </c>
      <c r="F12" s="469"/>
    </row>
    <row r="13" spans="1:6" s="47" customFormat="1" ht="16.5" customHeight="1">
      <c r="A13" s="263" t="s">
        <v>60</v>
      </c>
      <c r="B13" s="444" t="s">
        <v>65</v>
      </c>
      <c r="C13" s="463">
        <v>761766</v>
      </c>
      <c r="D13" s="463">
        <v>1287542</v>
      </c>
      <c r="E13" s="463">
        <v>1186109</v>
      </c>
      <c r="F13" s="469">
        <v>1.5570516405300314</v>
      </c>
    </row>
    <row r="14" spans="1:6" s="47" customFormat="1" ht="16.5" customHeight="1">
      <c r="A14" s="263">
        <v>3</v>
      </c>
      <c r="B14" s="444" t="s">
        <v>67</v>
      </c>
      <c r="C14" s="463">
        <v>0</v>
      </c>
      <c r="D14" s="463">
        <v>57461</v>
      </c>
      <c r="E14" s="463">
        <v>0</v>
      </c>
      <c r="F14" s="469"/>
    </row>
    <row r="15" spans="1:6" s="47" customFormat="1" ht="29.25" customHeight="1">
      <c r="A15" s="263">
        <v>4</v>
      </c>
      <c r="B15" s="444" t="s">
        <v>68</v>
      </c>
      <c r="C15" s="463">
        <v>0</v>
      </c>
      <c r="D15" s="463">
        <v>2585082</v>
      </c>
      <c r="E15" s="463"/>
      <c r="F15" s="469"/>
    </row>
    <row r="16" spans="1:6" s="47" customFormat="1" ht="16.5" customHeight="1">
      <c r="A16" s="263">
        <v>5</v>
      </c>
      <c r="B16" s="444" t="s">
        <v>103</v>
      </c>
      <c r="C16" s="463">
        <v>0</v>
      </c>
      <c r="D16" s="463">
        <v>16000</v>
      </c>
      <c r="E16" s="463">
        <v>0</v>
      </c>
      <c r="F16" s="469"/>
    </row>
    <row r="17" spans="1:6" s="47" customFormat="1" ht="24.75" customHeight="1">
      <c r="A17" s="263">
        <v>6</v>
      </c>
      <c r="B17" s="444" t="s">
        <v>104</v>
      </c>
      <c r="C17" s="463">
        <v>0</v>
      </c>
      <c r="D17" s="463">
        <v>35000</v>
      </c>
      <c r="E17" s="463">
        <v>0</v>
      </c>
      <c r="F17" s="469"/>
    </row>
    <row r="18" spans="1:7" s="443" customFormat="1" ht="16.5" customHeight="1">
      <c r="A18" s="122" t="s">
        <v>41</v>
      </c>
      <c r="B18" s="123" t="s">
        <v>105</v>
      </c>
      <c r="C18" s="452">
        <v>9970242.1</v>
      </c>
      <c r="D18" s="452">
        <v>13432988</v>
      </c>
      <c r="E18" s="452">
        <v>10383288.88</v>
      </c>
      <c r="F18" s="468">
        <v>1.0414279589058326</v>
      </c>
      <c r="G18" s="449"/>
    </row>
    <row r="19" spans="1:6" s="47" customFormat="1" ht="16.5" customHeight="1">
      <c r="A19" s="263">
        <v>1</v>
      </c>
      <c r="B19" s="444" t="s">
        <v>106</v>
      </c>
      <c r="C19" s="463">
        <v>5407334</v>
      </c>
      <c r="D19" s="463">
        <v>8277543</v>
      </c>
      <c r="E19" s="463">
        <v>5602328.54</v>
      </c>
      <c r="F19" s="469"/>
    </row>
    <row r="20" spans="1:7" s="47" customFormat="1" ht="16.5" customHeight="1">
      <c r="A20" s="263">
        <v>2</v>
      </c>
      <c r="B20" s="444" t="s">
        <v>107</v>
      </c>
      <c r="C20" s="463">
        <v>4562908.1</v>
      </c>
      <c r="D20" s="463">
        <v>5155445</v>
      </c>
      <c r="E20" s="463">
        <v>4780960.340000001</v>
      </c>
      <c r="F20" s="469"/>
      <c r="G20" s="447"/>
    </row>
    <row r="21" spans="1:7" s="47" customFormat="1" ht="16.5" customHeight="1">
      <c r="A21" s="263" t="s">
        <v>60</v>
      </c>
      <c r="B21" s="444" t="s">
        <v>108</v>
      </c>
      <c r="C21" s="463">
        <v>4562908.1</v>
      </c>
      <c r="D21" s="463">
        <v>4562908.1</v>
      </c>
      <c r="E21" s="463">
        <v>4721700.340000001</v>
      </c>
      <c r="F21" s="469">
        <v>1.034800665829759</v>
      </c>
      <c r="G21" s="447"/>
    </row>
    <row r="22" spans="1:6" s="47" customFormat="1" ht="16.5" customHeight="1">
      <c r="A22" s="263" t="s">
        <v>60</v>
      </c>
      <c r="B22" s="444" t="s">
        <v>109</v>
      </c>
      <c r="C22" s="463">
        <v>0</v>
      </c>
      <c r="D22" s="463">
        <v>592536.9000000004</v>
      </c>
      <c r="E22" s="463">
        <v>59260</v>
      </c>
      <c r="F22" s="469"/>
    </row>
    <row r="23" spans="1:6" s="47" customFormat="1" ht="16.5" customHeight="1">
      <c r="A23" s="263">
        <v>3</v>
      </c>
      <c r="B23" s="444" t="s">
        <v>88</v>
      </c>
      <c r="C23" s="463">
        <v>0</v>
      </c>
      <c r="D23" s="463">
        <v>0</v>
      </c>
      <c r="E23" s="463"/>
      <c r="F23" s="469"/>
    </row>
    <row r="24" spans="1:6" s="464" customFormat="1" ht="16.5" customHeight="1">
      <c r="A24" s="122" t="s">
        <v>43</v>
      </c>
      <c r="B24" s="123" t="s">
        <v>110</v>
      </c>
      <c r="C24" s="452">
        <v>22100</v>
      </c>
      <c r="D24" s="452">
        <v>80190</v>
      </c>
      <c r="E24" s="452">
        <v>6300</v>
      </c>
      <c r="F24" s="468">
        <v>0.2850678733031674</v>
      </c>
    </row>
    <row r="25" spans="1:6" s="464" customFormat="1" ht="16.5" customHeight="1">
      <c r="A25" s="122" t="s">
        <v>11</v>
      </c>
      <c r="B25" s="123" t="s">
        <v>111</v>
      </c>
      <c r="C25" s="452"/>
      <c r="D25" s="452"/>
      <c r="E25" s="452"/>
      <c r="F25" s="468"/>
    </row>
    <row r="26" spans="1:6" s="464" customFormat="1" ht="16.5" customHeight="1">
      <c r="A26" s="122" t="s">
        <v>18</v>
      </c>
      <c r="B26" s="123" t="s">
        <v>100</v>
      </c>
      <c r="C26" s="452">
        <v>6576034.4</v>
      </c>
      <c r="D26" s="452">
        <v>11626771</v>
      </c>
      <c r="E26" s="452">
        <v>7926522.440000001</v>
      </c>
      <c r="F26" s="468">
        <v>1.2053651118370063</v>
      </c>
    </row>
    <row r="27" spans="1:7" s="47" customFormat="1" ht="16.5" customHeight="1">
      <c r="A27" s="263">
        <v>1</v>
      </c>
      <c r="B27" s="444" t="s">
        <v>101</v>
      </c>
      <c r="C27" s="463">
        <v>2013126.3000000003</v>
      </c>
      <c r="D27" s="463">
        <v>4678112</v>
      </c>
      <c r="E27" s="463">
        <v>3145562.1</v>
      </c>
      <c r="F27" s="469">
        <v>1.5625259577603252</v>
      </c>
      <c r="G27" s="447"/>
    </row>
    <row r="28" spans="1:6" s="47" customFormat="1" ht="16.5" customHeight="1">
      <c r="A28" s="263">
        <v>2</v>
      </c>
      <c r="B28" s="444" t="s">
        <v>102</v>
      </c>
      <c r="C28" s="463">
        <v>4562908.1</v>
      </c>
      <c r="D28" s="463">
        <v>5155445</v>
      </c>
      <c r="E28" s="463">
        <v>4780960.340000001</v>
      </c>
      <c r="F28" s="469">
        <v>1.0477879973081206</v>
      </c>
    </row>
    <row r="29" spans="1:6" s="47" customFormat="1" ht="16.5" customHeight="1">
      <c r="A29" s="263" t="s">
        <v>60</v>
      </c>
      <c r="B29" s="444" t="s">
        <v>64</v>
      </c>
      <c r="C29" s="463">
        <v>4562908.1</v>
      </c>
      <c r="D29" s="463">
        <v>4562908.1</v>
      </c>
      <c r="E29" s="463">
        <v>4721700.340000001</v>
      </c>
      <c r="F29" s="469">
        <v>1.034800665829759</v>
      </c>
    </row>
    <row r="30" spans="1:6" s="47" customFormat="1" ht="16.5" customHeight="1">
      <c r="A30" s="263" t="s">
        <v>60</v>
      </c>
      <c r="B30" s="444" t="s">
        <v>65</v>
      </c>
      <c r="C30" s="463">
        <v>0</v>
      </c>
      <c r="D30" s="463">
        <v>592536.9000000004</v>
      </c>
      <c r="E30" s="463">
        <v>59260</v>
      </c>
      <c r="F30" s="469"/>
    </row>
    <row r="31" spans="1:6" s="47" customFormat="1" ht="16.5" customHeight="1">
      <c r="A31" s="263">
        <v>3</v>
      </c>
      <c r="B31" s="444" t="s">
        <v>67</v>
      </c>
      <c r="C31" s="463">
        <v>0</v>
      </c>
      <c r="D31" s="463">
        <v>279391</v>
      </c>
      <c r="E31" s="463"/>
      <c r="F31" s="469"/>
    </row>
    <row r="32" spans="1:6" s="47" customFormat="1" ht="26.25" customHeight="1">
      <c r="A32" s="263">
        <v>4</v>
      </c>
      <c r="B32" s="444" t="s">
        <v>68</v>
      </c>
      <c r="C32" s="463">
        <v>0</v>
      </c>
      <c r="D32" s="463">
        <v>1463823</v>
      </c>
      <c r="E32" s="463">
        <v>0</v>
      </c>
      <c r="F32" s="469"/>
    </row>
    <row r="33" spans="1:6" s="464" customFormat="1" ht="16.5" customHeight="1">
      <c r="A33" s="122" t="s">
        <v>41</v>
      </c>
      <c r="B33" s="123" t="s">
        <v>105</v>
      </c>
      <c r="C33" s="452">
        <v>6576034</v>
      </c>
      <c r="D33" s="452">
        <v>11626770.2</v>
      </c>
      <c r="E33" s="452">
        <v>7926522.040000001</v>
      </c>
      <c r="F33" s="468">
        <v>1.2053651243287369</v>
      </c>
    </row>
    <row r="34" spans="1:6" s="47" customFormat="1" ht="16.5" customHeight="1">
      <c r="A34" s="263">
        <v>1</v>
      </c>
      <c r="B34" s="444" t="s">
        <v>112</v>
      </c>
      <c r="C34" s="463">
        <v>6576034</v>
      </c>
      <c r="D34" s="463">
        <v>11626770.2</v>
      </c>
      <c r="E34" s="463">
        <v>7926522.040000001</v>
      </c>
      <c r="F34" s="469">
        <v>1.2053651243287369</v>
      </c>
    </row>
    <row r="35" spans="1:6" s="47" customFormat="1" ht="16.5" customHeight="1">
      <c r="A35" s="263">
        <v>2</v>
      </c>
      <c r="B35" s="444" t="s">
        <v>107</v>
      </c>
      <c r="C35" s="463">
        <v>0</v>
      </c>
      <c r="D35" s="463">
        <v>0</v>
      </c>
      <c r="E35" s="463">
        <v>0</v>
      </c>
      <c r="F35" s="469"/>
    </row>
    <row r="36" spans="1:6" s="47" customFormat="1" ht="16.5" customHeight="1">
      <c r="A36" s="263" t="s">
        <v>60</v>
      </c>
      <c r="B36" s="444" t="s">
        <v>108</v>
      </c>
      <c r="C36" s="463">
        <v>0</v>
      </c>
      <c r="D36" s="463">
        <v>0</v>
      </c>
      <c r="E36" s="444"/>
      <c r="F36" s="469"/>
    </row>
    <row r="37" spans="1:6" s="47" customFormat="1" ht="16.5" customHeight="1">
      <c r="A37" s="263" t="s">
        <v>60</v>
      </c>
      <c r="B37" s="444" t="s">
        <v>109</v>
      </c>
      <c r="C37" s="463">
        <v>0</v>
      </c>
      <c r="D37" s="463">
        <v>0</v>
      </c>
      <c r="E37" s="465"/>
      <c r="F37" s="469"/>
    </row>
    <row r="38" spans="1:6" s="47" customFormat="1" ht="16.5" customHeight="1">
      <c r="A38" s="263">
        <v>3</v>
      </c>
      <c r="B38" s="444" t="s">
        <v>88</v>
      </c>
      <c r="C38" s="463">
        <v>0</v>
      </c>
      <c r="D38" s="463">
        <v>0</v>
      </c>
      <c r="E38" s="465"/>
      <c r="F38" s="469"/>
    </row>
    <row r="39" ht="15">
      <c r="A39" s="63"/>
    </row>
  </sheetData>
  <sheetProtection/>
  <mergeCells count="9">
    <mergeCell ref="F5:F6"/>
    <mergeCell ref="E1:F1"/>
    <mergeCell ref="A2:F2"/>
    <mergeCell ref="A3:F3"/>
    <mergeCell ref="A5:A6"/>
    <mergeCell ref="B5:B6"/>
    <mergeCell ref="C5:C6"/>
    <mergeCell ref="D5:D6"/>
    <mergeCell ref="E5:E6"/>
  </mergeCells>
  <printOptions/>
  <pageMargins left="0.696850394" right="0.539370079" top="0.854330709" bottom="0.15748031496063" header="0.31496062992126" footer="0.31496062992126"/>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5"/>
  <sheetViews>
    <sheetView zoomScalePageLayoutView="0" workbookViewId="0" topLeftCell="A1">
      <selection activeCell="G4" sqref="G4"/>
    </sheetView>
  </sheetViews>
  <sheetFormatPr defaultColWidth="9.140625" defaultRowHeight="15"/>
  <cols>
    <col min="1" max="1" width="4.8515625" style="2" customWidth="1"/>
    <col min="2" max="2" width="44.8515625" style="2" customWidth="1"/>
    <col min="3" max="3" width="16.421875" style="2" customWidth="1"/>
    <col min="4" max="4" width="16.7109375" style="2" customWidth="1"/>
    <col min="5" max="5" width="16.57421875" style="2" customWidth="1"/>
    <col min="6" max="6" width="16.28125" style="2" customWidth="1"/>
    <col min="7" max="7" width="12.00390625" style="2" customWidth="1"/>
    <col min="8" max="8" width="10.28125" style="2" customWidth="1"/>
    <col min="9" max="9" width="13.421875" style="2" customWidth="1"/>
    <col min="10" max="10" width="12.8515625" style="2" bestFit="1" customWidth="1"/>
    <col min="11" max="16384" width="9.140625" style="2" customWidth="1"/>
  </cols>
  <sheetData>
    <row r="1" spans="1:8" ht="17.25" customHeight="1">
      <c r="A1" s="65"/>
      <c r="B1" s="66"/>
      <c r="C1" s="67"/>
      <c r="D1" s="67"/>
      <c r="E1" s="67"/>
      <c r="F1" s="527" t="s">
        <v>659</v>
      </c>
      <c r="G1" s="527"/>
      <c r="H1" s="527"/>
    </row>
    <row r="2" spans="1:8" ht="17.25" customHeight="1">
      <c r="A2" s="68" t="s">
        <v>113</v>
      </c>
      <c r="B2" s="69"/>
      <c r="C2" s="70"/>
      <c r="D2" s="70"/>
      <c r="E2" s="70"/>
      <c r="F2" s="70"/>
      <c r="G2" s="70"/>
      <c r="H2" s="70"/>
    </row>
    <row r="3" spans="1:8" s="71" customFormat="1" ht="21" customHeight="1">
      <c r="A3" s="528" t="str">
        <f>'34'!A3:F3</f>
        <v>(Kèm theo Công văn số 3599/STC-KHNS ngày  5/12/2019 của  Sở Tài chính)</v>
      </c>
      <c r="B3" s="528"/>
      <c r="C3" s="528"/>
      <c r="D3" s="528"/>
      <c r="E3" s="528"/>
      <c r="F3" s="528"/>
      <c r="G3" s="528"/>
      <c r="H3" s="528"/>
    </row>
    <row r="4" spans="1:8" ht="19.5" customHeight="1">
      <c r="A4" s="72"/>
      <c r="B4" s="73"/>
      <c r="C4" s="74"/>
      <c r="D4" s="74"/>
      <c r="E4" s="74"/>
      <c r="F4" s="74"/>
      <c r="G4" s="75"/>
      <c r="H4" s="76" t="s">
        <v>52</v>
      </c>
    </row>
    <row r="5" spans="1:8" s="78" customFormat="1" ht="23.25" customHeight="1">
      <c r="A5" s="77" t="s">
        <v>114</v>
      </c>
      <c r="B5" s="529" t="s">
        <v>53</v>
      </c>
      <c r="C5" s="532" t="s">
        <v>55</v>
      </c>
      <c r="D5" s="533"/>
      <c r="E5" s="534" t="s">
        <v>56</v>
      </c>
      <c r="F5" s="534"/>
      <c r="G5" s="535" t="s">
        <v>97</v>
      </c>
      <c r="H5" s="535"/>
    </row>
    <row r="6" spans="1:8" s="78" customFormat="1" ht="16.5" customHeight="1">
      <c r="A6" s="79" t="s">
        <v>115</v>
      </c>
      <c r="B6" s="530"/>
      <c r="C6" s="77" t="s">
        <v>116</v>
      </c>
      <c r="D6" s="77" t="s">
        <v>117</v>
      </c>
      <c r="E6" s="77" t="s">
        <v>116</v>
      </c>
      <c r="F6" s="77" t="s">
        <v>118</v>
      </c>
      <c r="G6" s="77" t="s">
        <v>116</v>
      </c>
      <c r="H6" s="77" t="s">
        <v>117</v>
      </c>
    </row>
    <row r="7" spans="1:8" s="78" customFormat="1" ht="14.25" customHeight="1">
      <c r="A7" s="80" t="s">
        <v>115</v>
      </c>
      <c r="B7" s="531"/>
      <c r="C7" s="80" t="s">
        <v>6</v>
      </c>
      <c r="D7" s="80" t="s">
        <v>7</v>
      </c>
      <c r="E7" s="80" t="s">
        <v>119</v>
      </c>
      <c r="F7" s="80" t="s">
        <v>7</v>
      </c>
      <c r="G7" s="80" t="s">
        <v>6</v>
      </c>
      <c r="H7" s="80" t="s">
        <v>7</v>
      </c>
    </row>
    <row r="8" spans="1:8" s="83" customFormat="1" ht="17.25" customHeight="1">
      <c r="A8" s="81" t="s">
        <v>10</v>
      </c>
      <c r="B8" s="82" t="s">
        <v>11</v>
      </c>
      <c r="C8" s="81">
        <v>1</v>
      </c>
      <c r="D8" s="81">
        <v>2</v>
      </c>
      <c r="E8" s="81">
        <v>3</v>
      </c>
      <c r="F8" s="81">
        <v>4</v>
      </c>
      <c r="G8" s="81" t="s">
        <v>57</v>
      </c>
      <c r="H8" s="81" t="s">
        <v>121</v>
      </c>
    </row>
    <row r="9" spans="1:9" s="88" customFormat="1" ht="23.25" customHeight="1">
      <c r="A9" s="84"/>
      <c r="B9" s="85" t="s">
        <v>122</v>
      </c>
      <c r="C9" s="15">
        <v>18931000</v>
      </c>
      <c r="D9" s="15">
        <v>14165863.52</v>
      </c>
      <c r="E9" s="15">
        <v>18095000</v>
      </c>
      <c r="F9" s="15">
        <v>12159942.3</v>
      </c>
      <c r="G9" s="86">
        <v>0.9558396281231842</v>
      </c>
      <c r="H9" s="86">
        <v>0.8583975331141692</v>
      </c>
      <c r="I9" s="87"/>
    </row>
    <row r="10" spans="1:9" s="4" customFormat="1" ht="19.5" customHeight="1">
      <c r="A10" s="89" t="s">
        <v>18</v>
      </c>
      <c r="B10" s="90" t="s">
        <v>19</v>
      </c>
      <c r="C10" s="20">
        <v>15481000</v>
      </c>
      <c r="D10" s="20">
        <v>14115863.52</v>
      </c>
      <c r="E10" s="20">
        <v>13645000</v>
      </c>
      <c r="F10" s="20">
        <v>12159942.3</v>
      </c>
      <c r="G10" s="86">
        <v>0.8814030101414637</v>
      </c>
      <c r="H10" s="86">
        <v>0.8614380751677884</v>
      </c>
      <c r="I10" s="91"/>
    </row>
    <row r="11" spans="1:9" s="88" customFormat="1" ht="18.75" customHeight="1">
      <c r="A11" s="89">
        <v>1</v>
      </c>
      <c r="B11" s="90" t="s">
        <v>123</v>
      </c>
      <c r="C11" s="20">
        <v>1040000</v>
      </c>
      <c r="D11" s="20">
        <v>1021500</v>
      </c>
      <c r="E11" s="20">
        <v>1130000</v>
      </c>
      <c r="F11" s="20">
        <v>1110300</v>
      </c>
      <c r="G11" s="86">
        <v>1.0865384615384615</v>
      </c>
      <c r="H11" s="86">
        <v>1.0869309838472834</v>
      </c>
      <c r="I11" s="87"/>
    </row>
    <row r="12" spans="1:10" s="96" customFormat="1" ht="15.75">
      <c r="A12" s="92"/>
      <c r="B12" s="93" t="s">
        <v>124</v>
      </c>
      <c r="C12" s="24">
        <v>322000</v>
      </c>
      <c r="D12" s="24">
        <v>315560</v>
      </c>
      <c r="E12" s="24">
        <v>385000</v>
      </c>
      <c r="F12" s="94">
        <v>377300</v>
      </c>
      <c r="G12" s="95">
        <v>1.1956521739130435</v>
      </c>
      <c r="H12" s="95">
        <v>1.1956521739130435</v>
      </c>
      <c r="J12" s="97"/>
    </row>
    <row r="13" spans="1:10" s="96" customFormat="1" ht="15.75">
      <c r="A13" s="92"/>
      <c r="B13" s="93" t="s">
        <v>125</v>
      </c>
      <c r="C13" s="24">
        <v>498000</v>
      </c>
      <c r="D13" s="24">
        <v>488040</v>
      </c>
      <c r="E13" s="24">
        <v>490000</v>
      </c>
      <c r="F13" s="94">
        <v>480200</v>
      </c>
      <c r="G13" s="95">
        <v>0.9839357429718876</v>
      </c>
      <c r="H13" s="95">
        <v>0.9839357429718876</v>
      </c>
      <c r="J13" s="97"/>
    </row>
    <row r="14" spans="1:10" s="96" customFormat="1" ht="15.75">
      <c r="A14" s="92"/>
      <c r="B14" s="93" t="s">
        <v>126</v>
      </c>
      <c r="C14" s="24">
        <v>115000</v>
      </c>
      <c r="D14" s="24">
        <v>115000</v>
      </c>
      <c r="E14" s="24">
        <v>145000</v>
      </c>
      <c r="F14" s="94">
        <v>145000</v>
      </c>
      <c r="G14" s="95">
        <v>1.2608695652173914</v>
      </c>
      <c r="H14" s="95">
        <v>1.2608695652173914</v>
      </c>
      <c r="J14" s="97"/>
    </row>
    <row r="15" spans="1:10" s="96" customFormat="1" ht="15.75">
      <c r="A15" s="92"/>
      <c r="B15" s="93" t="s">
        <v>127</v>
      </c>
      <c r="C15" s="24">
        <v>105000</v>
      </c>
      <c r="D15" s="24">
        <v>102900</v>
      </c>
      <c r="E15" s="24">
        <v>110000</v>
      </c>
      <c r="F15" s="94">
        <v>107800</v>
      </c>
      <c r="G15" s="95">
        <v>1.0476190476190477</v>
      </c>
      <c r="H15" s="95">
        <v>1.0476190476190477</v>
      </c>
      <c r="J15" s="97"/>
    </row>
    <row r="16" spans="1:10" s="96" customFormat="1" ht="15.75">
      <c r="A16" s="92"/>
      <c r="B16" s="93" t="s">
        <v>128</v>
      </c>
      <c r="C16" s="24">
        <v>0</v>
      </c>
      <c r="D16" s="24">
        <v>0</v>
      </c>
      <c r="E16" s="24">
        <v>0</v>
      </c>
      <c r="F16" s="94"/>
      <c r="G16" s="86"/>
      <c r="H16" s="86"/>
      <c r="J16" s="97"/>
    </row>
    <row r="17" spans="1:8" s="88" customFormat="1" ht="20.25" customHeight="1">
      <c r="A17" s="89">
        <v>2</v>
      </c>
      <c r="B17" s="90" t="s">
        <v>129</v>
      </c>
      <c r="C17" s="20">
        <v>120000</v>
      </c>
      <c r="D17" s="20">
        <v>117860</v>
      </c>
      <c r="E17" s="20">
        <v>125000</v>
      </c>
      <c r="F17" s="20">
        <v>122520</v>
      </c>
      <c r="G17" s="86">
        <v>1.0416666666666667</v>
      </c>
      <c r="H17" s="86">
        <v>1.0395384354318684</v>
      </c>
    </row>
    <row r="18" spans="1:10" s="96" customFormat="1" ht="15.75">
      <c r="A18" s="92"/>
      <c r="B18" s="93" t="s">
        <v>124</v>
      </c>
      <c r="C18" s="24">
        <v>40000</v>
      </c>
      <c r="D18" s="24">
        <v>39200</v>
      </c>
      <c r="E18" s="24">
        <v>39000</v>
      </c>
      <c r="F18" s="94">
        <v>38220</v>
      </c>
      <c r="G18" s="95">
        <v>0.975</v>
      </c>
      <c r="H18" s="95">
        <v>0.975</v>
      </c>
      <c r="J18" s="97"/>
    </row>
    <row r="19" spans="1:10" s="96" customFormat="1" ht="15.75">
      <c r="A19" s="92"/>
      <c r="B19" s="93" t="s">
        <v>125</v>
      </c>
      <c r="C19" s="24">
        <v>67000</v>
      </c>
      <c r="D19" s="24">
        <v>65660</v>
      </c>
      <c r="E19" s="24">
        <v>85000</v>
      </c>
      <c r="F19" s="94">
        <v>83300</v>
      </c>
      <c r="G19" s="95">
        <v>1.2686567164179106</v>
      </c>
      <c r="H19" s="95">
        <v>1.2686567164179106</v>
      </c>
      <c r="J19" s="97"/>
    </row>
    <row r="20" spans="1:10" s="96" customFormat="1" ht="15.75">
      <c r="A20" s="92"/>
      <c r="B20" s="93" t="s">
        <v>126</v>
      </c>
      <c r="C20" s="24">
        <v>13000</v>
      </c>
      <c r="D20" s="24">
        <v>13000</v>
      </c>
      <c r="E20" s="24">
        <v>1000</v>
      </c>
      <c r="F20" s="94">
        <v>1000</v>
      </c>
      <c r="G20" s="95">
        <v>0.07692307692307693</v>
      </c>
      <c r="H20" s="95">
        <v>0.07692307692307693</v>
      </c>
      <c r="J20" s="98"/>
    </row>
    <row r="21" spans="1:10" s="96" customFormat="1" ht="15.75">
      <c r="A21" s="92"/>
      <c r="B21" s="93" t="s">
        <v>127</v>
      </c>
      <c r="C21" s="24">
        <v>0</v>
      </c>
      <c r="D21" s="24">
        <v>0</v>
      </c>
      <c r="E21" s="24">
        <v>0</v>
      </c>
      <c r="F21" s="94">
        <v>0</v>
      </c>
      <c r="G21" s="86"/>
      <c r="H21" s="86"/>
      <c r="J21" s="97"/>
    </row>
    <row r="22" spans="1:10" s="96" customFormat="1" ht="15.75">
      <c r="A22" s="92"/>
      <c r="B22" s="93" t="s">
        <v>130</v>
      </c>
      <c r="C22" s="24">
        <v>0</v>
      </c>
      <c r="D22" s="24">
        <v>0</v>
      </c>
      <c r="E22" s="24">
        <v>0</v>
      </c>
      <c r="F22" s="94">
        <v>0</v>
      </c>
      <c r="G22" s="86"/>
      <c r="H22" s="86"/>
      <c r="J22" s="97"/>
    </row>
    <row r="23" spans="1:11" s="88" customFormat="1" ht="31.5">
      <c r="A23" s="89">
        <v>3</v>
      </c>
      <c r="B23" s="90" t="s">
        <v>131</v>
      </c>
      <c r="C23" s="20">
        <v>4260000</v>
      </c>
      <c r="D23" s="20">
        <v>3567214</v>
      </c>
      <c r="E23" s="20">
        <v>4610000</v>
      </c>
      <c r="F23" s="20">
        <v>3733880</v>
      </c>
      <c r="G23" s="86">
        <v>1.0821596244131455</v>
      </c>
      <c r="H23" s="86">
        <v>1.0467216152437169</v>
      </c>
      <c r="K23" s="87"/>
    </row>
    <row r="24" spans="1:10" s="96" customFormat="1" ht="15.75">
      <c r="A24" s="92"/>
      <c r="B24" s="93" t="s">
        <v>124</v>
      </c>
      <c r="C24" s="24">
        <v>1710000</v>
      </c>
      <c r="D24" s="24">
        <v>1675800</v>
      </c>
      <c r="E24" s="24">
        <v>1810000</v>
      </c>
      <c r="F24" s="94">
        <v>1773800</v>
      </c>
      <c r="G24" s="95">
        <v>1.0584795321637428</v>
      </c>
      <c r="H24" s="95">
        <v>1.0584795321637428</v>
      </c>
      <c r="J24" s="97"/>
    </row>
    <row r="25" spans="1:10" s="96" customFormat="1" ht="15.75">
      <c r="A25" s="92"/>
      <c r="B25" s="93" t="s">
        <v>125</v>
      </c>
      <c r="C25" s="24">
        <v>750000</v>
      </c>
      <c r="D25" s="24">
        <v>735000</v>
      </c>
      <c r="E25" s="24">
        <v>636000</v>
      </c>
      <c r="F25" s="94">
        <v>623280</v>
      </c>
      <c r="G25" s="95">
        <v>0.848</v>
      </c>
      <c r="H25" s="95">
        <v>0.848</v>
      </c>
      <c r="J25" s="97"/>
    </row>
    <row r="26" spans="1:10" s="96" customFormat="1" ht="15.75">
      <c r="A26" s="92"/>
      <c r="B26" s="93" t="s">
        <v>126</v>
      </c>
      <c r="C26" s="24">
        <v>700</v>
      </c>
      <c r="D26" s="24">
        <v>700</v>
      </c>
      <c r="E26" s="24">
        <v>4000</v>
      </c>
      <c r="F26" s="94">
        <v>4000</v>
      </c>
      <c r="G26" s="95">
        <v>5.714285714285714</v>
      </c>
      <c r="H26" s="95">
        <v>5.714285714285714</v>
      </c>
      <c r="J26" s="97"/>
    </row>
    <row r="27" spans="1:10" s="96" customFormat="1" ht="15.75">
      <c r="A27" s="92"/>
      <c r="B27" s="93" t="s">
        <v>127</v>
      </c>
      <c r="C27" s="24">
        <v>1799300</v>
      </c>
      <c r="D27" s="24">
        <v>1155714</v>
      </c>
      <c r="E27" s="24">
        <v>2160000</v>
      </c>
      <c r="F27" s="94">
        <v>1332800</v>
      </c>
      <c r="G27" s="95">
        <v>1.2004668482187517</v>
      </c>
      <c r="H27" s="95">
        <v>1.1532264902908504</v>
      </c>
      <c r="J27" s="97"/>
    </row>
    <row r="28" spans="1:10" s="101" customFormat="1" ht="31.5">
      <c r="A28" s="99"/>
      <c r="B28" s="100" t="s">
        <v>132</v>
      </c>
      <c r="C28" s="24">
        <v>620000</v>
      </c>
      <c r="D28" s="24">
        <v>0</v>
      </c>
      <c r="E28" s="24">
        <v>800000</v>
      </c>
      <c r="F28" s="94">
        <v>0</v>
      </c>
      <c r="G28" s="95">
        <v>1.2903225806451613</v>
      </c>
      <c r="H28" s="86"/>
      <c r="J28" s="102"/>
    </row>
    <row r="29" spans="1:10" s="96" customFormat="1" ht="15.75">
      <c r="A29" s="92"/>
      <c r="B29" s="93" t="s">
        <v>133</v>
      </c>
      <c r="C29" s="24">
        <v>0</v>
      </c>
      <c r="D29" s="24">
        <v>0</v>
      </c>
      <c r="E29" s="24"/>
      <c r="F29" s="94"/>
      <c r="G29" s="86"/>
      <c r="H29" s="86"/>
      <c r="J29" s="97"/>
    </row>
    <row r="30" spans="1:10" s="96" customFormat="1" ht="15.75">
      <c r="A30" s="92"/>
      <c r="B30" s="93" t="s">
        <v>130</v>
      </c>
      <c r="C30" s="24">
        <v>0</v>
      </c>
      <c r="D30" s="24"/>
      <c r="E30" s="24"/>
      <c r="F30" s="94"/>
      <c r="G30" s="86"/>
      <c r="H30" s="86"/>
      <c r="J30" s="97"/>
    </row>
    <row r="31" spans="1:12" s="88" customFormat="1" ht="15.75">
      <c r="A31" s="89">
        <v>4</v>
      </c>
      <c r="B31" s="90" t="s">
        <v>134</v>
      </c>
      <c r="C31" s="20">
        <v>2950000</v>
      </c>
      <c r="D31" s="20">
        <v>2891400</v>
      </c>
      <c r="E31" s="20">
        <v>3000000</v>
      </c>
      <c r="F31" s="20">
        <v>2940380</v>
      </c>
      <c r="G31" s="86">
        <v>1.0169491525423728</v>
      </c>
      <c r="H31" s="86">
        <v>1.0169398907103826</v>
      </c>
      <c r="K31" s="87"/>
      <c r="L31" s="87"/>
    </row>
    <row r="32" spans="1:10" s="96" customFormat="1" ht="15.75">
      <c r="A32" s="92"/>
      <c r="B32" s="93" t="s">
        <v>135</v>
      </c>
      <c r="C32" s="24">
        <v>1548000</v>
      </c>
      <c r="D32" s="24">
        <v>1517040</v>
      </c>
      <c r="E32" s="24">
        <v>1400000</v>
      </c>
      <c r="F32" s="94">
        <v>1372000</v>
      </c>
      <c r="G32" s="95">
        <v>0.9043927648578811</v>
      </c>
      <c r="H32" s="95">
        <v>0.9043927648578811</v>
      </c>
      <c r="J32" s="97"/>
    </row>
    <row r="33" spans="1:10" s="96" customFormat="1" ht="15.75">
      <c r="A33" s="92"/>
      <c r="B33" s="93" t="s">
        <v>125</v>
      </c>
      <c r="C33" s="24">
        <v>1370000</v>
      </c>
      <c r="D33" s="24">
        <v>1342600</v>
      </c>
      <c r="E33" s="24">
        <v>1565000</v>
      </c>
      <c r="F33" s="94">
        <v>1533699.9999999998</v>
      </c>
      <c r="G33" s="95">
        <v>1.1423357664233578</v>
      </c>
      <c r="H33" s="95">
        <v>1.1423357664233575</v>
      </c>
      <c r="J33" s="97"/>
    </row>
    <row r="34" spans="1:10" s="96" customFormat="1" ht="15.75">
      <c r="A34" s="92"/>
      <c r="B34" s="93" t="s">
        <v>126</v>
      </c>
      <c r="C34" s="24">
        <v>20000</v>
      </c>
      <c r="D34" s="24">
        <v>20000</v>
      </c>
      <c r="E34" s="24">
        <v>19000</v>
      </c>
      <c r="F34" s="94">
        <v>19000</v>
      </c>
      <c r="G34" s="95">
        <v>0.95</v>
      </c>
      <c r="H34" s="95">
        <v>0.95</v>
      </c>
      <c r="J34" s="97"/>
    </row>
    <row r="35" spans="1:10" s="96" customFormat="1" ht="15.75">
      <c r="A35" s="92"/>
      <c r="B35" s="93" t="s">
        <v>127</v>
      </c>
      <c r="C35" s="24">
        <v>12000</v>
      </c>
      <c r="D35" s="24">
        <v>11760</v>
      </c>
      <c r="E35" s="24">
        <v>16000</v>
      </c>
      <c r="F35" s="94">
        <v>15680</v>
      </c>
      <c r="G35" s="95">
        <v>1.3333333333333333</v>
      </c>
      <c r="H35" s="95">
        <v>1.3333333333333333</v>
      </c>
      <c r="J35" s="97"/>
    </row>
    <row r="36" spans="1:10" s="96" customFormat="1" ht="15.75">
      <c r="A36" s="92"/>
      <c r="B36" s="93" t="s">
        <v>130</v>
      </c>
      <c r="C36" s="24">
        <v>0</v>
      </c>
      <c r="D36" s="24">
        <v>0</v>
      </c>
      <c r="E36" s="24"/>
      <c r="F36" s="94">
        <v>0</v>
      </c>
      <c r="G36" s="86"/>
      <c r="H36" s="86"/>
      <c r="J36" s="97"/>
    </row>
    <row r="37" spans="1:8" s="4" customFormat="1" ht="15.75">
      <c r="A37" s="103">
        <v>5</v>
      </c>
      <c r="B37" s="104" t="s">
        <v>23</v>
      </c>
      <c r="C37" s="24">
        <v>846000</v>
      </c>
      <c r="D37" s="24">
        <v>829080</v>
      </c>
      <c r="E37" s="24">
        <v>920000</v>
      </c>
      <c r="F37" s="94">
        <v>901600</v>
      </c>
      <c r="G37" s="86">
        <v>1.0874704491725768</v>
      </c>
      <c r="H37" s="86">
        <v>1.0874704491725768</v>
      </c>
    </row>
    <row r="38" spans="1:8" s="4" customFormat="1" ht="15.75">
      <c r="A38" s="103">
        <v>6</v>
      </c>
      <c r="B38" s="104" t="s">
        <v>24</v>
      </c>
      <c r="C38" s="24">
        <v>592000</v>
      </c>
      <c r="D38" s="24">
        <v>215819.52</v>
      </c>
      <c r="E38" s="24">
        <v>540000</v>
      </c>
      <c r="F38" s="94">
        <v>196882</v>
      </c>
      <c r="G38" s="95">
        <v>0.9121621621621622</v>
      </c>
      <c r="H38" s="95">
        <v>0.9122529787852369</v>
      </c>
    </row>
    <row r="39" spans="1:8" s="4" customFormat="1" ht="15.75">
      <c r="A39" s="103">
        <v>7</v>
      </c>
      <c r="B39" s="104" t="s">
        <v>48</v>
      </c>
      <c r="C39" s="24">
        <v>584000</v>
      </c>
      <c r="D39" s="24">
        <v>584000</v>
      </c>
      <c r="E39" s="24">
        <v>535000</v>
      </c>
      <c r="F39" s="94">
        <v>535000</v>
      </c>
      <c r="G39" s="95">
        <v>0.916095890410959</v>
      </c>
      <c r="H39" s="95">
        <v>0.916095890410959</v>
      </c>
    </row>
    <row r="40" spans="1:8" s="4" customFormat="1" ht="15.75">
      <c r="A40" s="103">
        <v>8</v>
      </c>
      <c r="B40" s="104" t="s">
        <v>136</v>
      </c>
      <c r="C40" s="24">
        <v>153000</v>
      </c>
      <c r="D40" s="24">
        <v>117320</v>
      </c>
      <c r="E40" s="24">
        <v>160000</v>
      </c>
      <c r="F40" s="94">
        <v>100000.3</v>
      </c>
      <c r="G40" s="95">
        <v>1.0457516339869282</v>
      </c>
      <c r="H40" s="95">
        <v>0.852372144561882</v>
      </c>
    </row>
    <row r="41" spans="1:8" s="4" customFormat="1" ht="15.75">
      <c r="A41" s="103">
        <v>9</v>
      </c>
      <c r="B41" s="104" t="s">
        <v>27</v>
      </c>
      <c r="C41" s="24">
        <v>0</v>
      </c>
      <c r="D41" s="24">
        <v>0</v>
      </c>
      <c r="E41" s="24"/>
      <c r="F41" s="94">
        <v>0</v>
      </c>
      <c r="G41" s="86"/>
      <c r="H41" s="86"/>
    </row>
    <row r="42" spans="1:8" s="4" customFormat="1" ht="15.75">
      <c r="A42" s="103">
        <v>10</v>
      </c>
      <c r="B42" s="104" t="s">
        <v>28</v>
      </c>
      <c r="C42" s="24">
        <v>32000</v>
      </c>
      <c r="D42" s="24">
        <v>32000</v>
      </c>
      <c r="E42" s="24">
        <v>29000</v>
      </c>
      <c r="F42" s="94">
        <v>29000</v>
      </c>
      <c r="G42" s="95">
        <v>0.90625</v>
      </c>
      <c r="H42" s="95">
        <v>0.90625</v>
      </c>
    </row>
    <row r="43" spans="1:8" s="4" customFormat="1" ht="15.75">
      <c r="A43" s="103">
        <v>11</v>
      </c>
      <c r="B43" s="104" t="s">
        <v>137</v>
      </c>
      <c r="C43" s="24">
        <v>300000</v>
      </c>
      <c r="D43" s="24">
        <v>300000</v>
      </c>
      <c r="E43" s="24">
        <v>280000</v>
      </c>
      <c r="F43" s="94">
        <v>280000</v>
      </c>
      <c r="G43" s="95">
        <v>0.9333333333333333</v>
      </c>
      <c r="H43" s="95">
        <v>0.9333333333333333</v>
      </c>
    </row>
    <row r="44" spans="1:8" s="4" customFormat="1" ht="15.75">
      <c r="A44" s="103">
        <v>12</v>
      </c>
      <c r="B44" s="104" t="s">
        <v>30</v>
      </c>
      <c r="C44" s="24">
        <v>4100000</v>
      </c>
      <c r="D44" s="24">
        <v>4100000</v>
      </c>
      <c r="E44" s="24">
        <v>2000000</v>
      </c>
      <c r="F44" s="94">
        <v>2000000</v>
      </c>
      <c r="G44" s="95">
        <v>0.4878048780487805</v>
      </c>
      <c r="H44" s="95">
        <v>0.4878048780487805</v>
      </c>
    </row>
    <row r="45" spans="1:8" s="4" customFormat="1" ht="31.5" hidden="1">
      <c r="A45" s="103">
        <v>13</v>
      </c>
      <c r="B45" s="104" t="s">
        <v>138</v>
      </c>
      <c r="C45" s="24">
        <v>0</v>
      </c>
      <c r="D45" s="24">
        <v>0</v>
      </c>
      <c r="E45" s="24"/>
      <c r="F45" s="94">
        <v>0</v>
      </c>
      <c r="G45" s="86"/>
      <c r="H45" s="86"/>
    </row>
    <row r="46" spans="1:8" s="4" customFormat="1" ht="15.75">
      <c r="A46" s="103">
        <v>13</v>
      </c>
      <c r="B46" s="104" t="s">
        <v>139</v>
      </c>
      <c r="C46" s="24">
        <v>40000</v>
      </c>
      <c r="D46" s="24">
        <v>40000</v>
      </c>
      <c r="E46" s="24">
        <v>38000</v>
      </c>
      <c r="F46" s="94">
        <v>38000</v>
      </c>
      <c r="G46" s="95">
        <v>0.95</v>
      </c>
      <c r="H46" s="95">
        <v>0.95</v>
      </c>
    </row>
    <row r="47" spans="1:8" s="4" customFormat="1" ht="15.75">
      <c r="A47" s="103">
        <v>15</v>
      </c>
      <c r="B47" s="104" t="s">
        <v>140</v>
      </c>
      <c r="C47" s="24">
        <v>85000</v>
      </c>
      <c r="D47" s="24">
        <v>34670</v>
      </c>
      <c r="E47" s="24">
        <v>43000</v>
      </c>
      <c r="F47" s="94">
        <v>13880</v>
      </c>
      <c r="G47" s="95">
        <v>0.5058823529411764</v>
      </c>
      <c r="H47" s="95">
        <v>0.40034612056533025</v>
      </c>
    </row>
    <row r="48" spans="1:8" s="4" customFormat="1" ht="15.75">
      <c r="A48" s="103">
        <v>16</v>
      </c>
      <c r="B48" s="104" t="s">
        <v>36</v>
      </c>
      <c r="C48" s="24">
        <v>338000</v>
      </c>
      <c r="D48" s="24">
        <v>224000</v>
      </c>
      <c r="E48" s="24">
        <v>200000</v>
      </c>
      <c r="F48" s="94">
        <v>123500</v>
      </c>
      <c r="G48" s="95">
        <v>0.591715976331361</v>
      </c>
      <c r="H48" s="95">
        <v>0.5513392857142857</v>
      </c>
    </row>
    <row r="49" spans="1:8" s="4" customFormat="1" ht="15.75">
      <c r="A49" s="103">
        <v>17</v>
      </c>
      <c r="B49" s="104" t="s">
        <v>141</v>
      </c>
      <c r="C49" s="24">
        <v>26000</v>
      </c>
      <c r="D49" s="24">
        <v>26000</v>
      </c>
      <c r="E49" s="24">
        <v>20000</v>
      </c>
      <c r="F49" s="94">
        <v>20000</v>
      </c>
      <c r="G49" s="95">
        <v>0.7692307692307693</v>
      </c>
      <c r="H49" s="95">
        <v>0.7692307692307693</v>
      </c>
    </row>
    <row r="50" spans="1:8" s="4" customFormat="1" ht="21" customHeight="1">
      <c r="A50" s="103">
        <v>18</v>
      </c>
      <c r="B50" s="104" t="s">
        <v>142</v>
      </c>
      <c r="C50" s="24">
        <v>0</v>
      </c>
      <c r="D50" s="24">
        <v>0</v>
      </c>
      <c r="E50" s="24">
        <v>15000</v>
      </c>
      <c r="F50" s="94">
        <v>15000</v>
      </c>
      <c r="G50" s="86"/>
      <c r="H50" s="86"/>
    </row>
    <row r="51" spans="1:8" s="4" customFormat="1" ht="48" customHeight="1">
      <c r="A51" s="103">
        <v>19</v>
      </c>
      <c r="B51" s="104" t="s">
        <v>143</v>
      </c>
      <c r="C51" s="24">
        <v>15000</v>
      </c>
      <c r="D51" s="24">
        <v>15000</v>
      </c>
      <c r="E51" s="24"/>
      <c r="F51" s="94"/>
      <c r="G51" s="86"/>
      <c r="H51" s="86"/>
    </row>
    <row r="52" spans="1:8" s="88" customFormat="1" ht="20.25" customHeight="1">
      <c r="A52" s="89" t="s">
        <v>41</v>
      </c>
      <c r="B52" s="90" t="s">
        <v>50</v>
      </c>
      <c r="C52" s="20"/>
      <c r="D52" s="20"/>
      <c r="E52" s="20"/>
      <c r="F52" s="15"/>
      <c r="G52" s="86"/>
      <c r="H52" s="86"/>
    </row>
    <row r="53" spans="1:8" s="88" customFormat="1" ht="19.5" customHeight="1">
      <c r="A53" s="89" t="s">
        <v>43</v>
      </c>
      <c r="B53" s="90" t="s">
        <v>145</v>
      </c>
      <c r="C53" s="20">
        <v>3400000</v>
      </c>
      <c r="D53" s="20">
        <v>0</v>
      </c>
      <c r="E53" s="20">
        <v>4450000</v>
      </c>
      <c r="F53" s="15"/>
      <c r="G53" s="86">
        <v>1.3088235294117647</v>
      </c>
      <c r="H53" s="86"/>
    </row>
    <row r="54" spans="1:8" s="4" customFormat="1" ht="18.75" customHeight="1">
      <c r="A54" s="114" t="s">
        <v>66</v>
      </c>
      <c r="B54" s="115" t="s">
        <v>144</v>
      </c>
      <c r="C54" s="116">
        <v>50000</v>
      </c>
      <c r="D54" s="116">
        <v>50000</v>
      </c>
      <c r="E54" s="40"/>
      <c r="F54" s="40"/>
      <c r="G54" s="117">
        <v>0</v>
      </c>
      <c r="H54" s="117">
        <v>0</v>
      </c>
    </row>
    <row r="55" spans="1:7" ht="11.25" customHeight="1">
      <c r="A55" s="105"/>
      <c r="B55" s="105"/>
      <c r="C55" s="67"/>
      <c r="D55" s="67"/>
      <c r="E55" s="67"/>
      <c r="F55" s="67"/>
      <c r="G55" s="67"/>
    </row>
    <row r="56" spans="1:7" s="106" customFormat="1" ht="19.5" customHeight="1">
      <c r="A56" s="523"/>
      <c r="B56" s="523"/>
      <c r="C56" s="523"/>
      <c r="D56" s="523"/>
      <c r="E56" s="523"/>
      <c r="F56" s="523"/>
      <c r="G56" s="523"/>
    </row>
    <row r="57" spans="2:7" s="106" customFormat="1" ht="19.5" customHeight="1">
      <c r="B57" s="524"/>
      <c r="C57" s="524"/>
      <c r="D57" s="524"/>
      <c r="E57" s="524"/>
      <c r="F57" s="524"/>
      <c r="G57" s="524"/>
    </row>
    <row r="58" s="106" customFormat="1" ht="19.5" customHeight="1">
      <c r="B58" s="107"/>
    </row>
    <row r="59" spans="2:7" s="108" customFormat="1" ht="39" customHeight="1">
      <c r="B59" s="525"/>
      <c r="C59" s="525"/>
      <c r="D59" s="525"/>
      <c r="E59" s="525"/>
      <c r="F59" s="525"/>
      <c r="G59" s="525"/>
    </row>
    <row r="60" spans="2:7" s="106" customFormat="1" ht="19.5" customHeight="1">
      <c r="B60" s="526"/>
      <c r="C60" s="526"/>
      <c r="D60" s="526"/>
      <c r="E60" s="526"/>
      <c r="F60" s="526"/>
      <c r="G60" s="526"/>
    </row>
    <row r="61" s="106" customFormat="1" ht="19.5" customHeight="1">
      <c r="B61" s="109"/>
    </row>
    <row r="62" s="106" customFormat="1" ht="19.5" customHeight="1">
      <c r="B62" s="107"/>
    </row>
    <row r="63" s="106" customFormat="1" ht="19.5" customHeight="1">
      <c r="B63" s="107"/>
    </row>
    <row r="64" spans="1:2" s="106" customFormat="1" ht="19.5" customHeight="1">
      <c r="A64" s="110"/>
      <c r="B64" s="107"/>
    </row>
    <row r="65" spans="1:2" ht="19.5" customHeight="1">
      <c r="A65" s="111"/>
      <c r="B65" s="112"/>
    </row>
  </sheetData>
  <sheetProtection/>
  <mergeCells count="10">
    <mergeCell ref="A56:G56"/>
    <mergeCell ref="B57:G57"/>
    <mergeCell ref="B59:G59"/>
    <mergeCell ref="B60:G60"/>
    <mergeCell ref="F1:H1"/>
    <mergeCell ref="A3:H3"/>
    <mergeCell ref="B5:B7"/>
    <mergeCell ref="C5:D5"/>
    <mergeCell ref="E5:F5"/>
    <mergeCell ref="G5:H5"/>
  </mergeCells>
  <printOptions/>
  <pageMargins left="0.368110236" right="0.368110236" top="0.5" bottom="0.5" header="0.31496062992126" footer="0.3149606299212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D1" sqref="D1:F1"/>
    </sheetView>
  </sheetViews>
  <sheetFormatPr defaultColWidth="9.140625" defaultRowHeight="15"/>
  <cols>
    <col min="1" max="1" width="5.7109375" style="0" customWidth="1"/>
    <col min="2" max="2" width="48.00390625" style="0" customWidth="1"/>
    <col min="3" max="6" width="17.28125" style="0" customWidth="1"/>
  </cols>
  <sheetData>
    <row r="1" spans="4:6" ht="15">
      <c r="D1" s="536" t="s">
        <v>658</v>
      </c>
      <c r="E1" s="536"/>
      <c r="F1" s="536"/>
    </row>
    <row r="2" spans="1:6" s="47" customFormat="1" ht="23.25" customHeight="1">
      <c r="A2" s="537" t="s">
        <v>653</v>
      </c>
      <c r="B2" s="537"/>
      <c r="C2" s="537"/>
      <c r="D2" s="537"/>
      <c r="E2" s="537"/>
      <c r="F2" s="537"/>
    </row>
    <row r="3" spans="1:6" s="47" customFormat="1" ht="16.5">
      <c r="A3" s="538" t="str">
        <f>'35'!A3:H3</f>
        <v>(Kèm theo Công văn số 3599/STC-KHNS ngày  5/12/2019 của  Sở Tài chính)</v>
      </c>
      <c r="B3" s="539"/>
      <c r="C3" s="539"/>
      <c r="D3" s="539"/>
      <c r="E3" s="539"/>
      <c r="F3" s="539"/>
    </row>
    <row r="4" spans="5:6" ht="15">
      <c r="E4" s="540" t="s">
        <v>52</v>
      </c>
      <c r="F4" s="540"/>
    </row>
    <row r="5" spans="1:6" ht="15">
      <c r="A5" s="518" t="s">
        <v>2</v>
      </c>
      <c r="B5" s="518" t="s">
        <v>53</v>
      </c>
      <c r="C5" s="518" t="s">
        <v>654</v>
      </c>
      <c r="D5" s="518" t="s">
        <v>4</v>
      </c>
      <c r="E5" s="518"/>
      <c r="F5" s="518"/>
    </row>
    <row r="6" spans="1:6" ht="25.5">
      <c r="A6" s="518"/>
      <c r="B6" s="518"/>
      <c r="C6" s="518"/>
      <c r="D6" s="50" t="s">
        <v>655</v>
      </c>
      <c r="E6" s="50" t="s">
        <v>656</v>
      </c>
      <c r="F6" s="50" t="s">
        <v>657</v>
      </c>
    </row>
    <row r="7" spans="1:6" s="59" customFormat="1" ht="15">
      <c r="A7" s="55" t="s">
        <v>10</v>
      </c>
      <c r="B7" s="55" t="s">
        <v>11</v>
      </c>
      <c r="C7" s="55" t="s">
        <v>317</v>
      </c>
      <c r="D7" s="55">
        <v>2</v>
      </c>
      <c r="E7" s="55">
        <v>3</v>
      </c>
      <c r="F7" s="55">
        <v>4</v>
      </c>
    </row>
    <row r="8" spans="1:6" s="467" customFormat="1" ht="15">
      <c r="A8" s="50"/>
      <c r="B8" s="51" t="s">
        <v>77</v>
      </c>
      <c r="C8" s="470">
        <v>13528850.58</v>
      </c>
      <c r="D8" s="470">
        <v>5602328.54</v>
      </c>
      <c r="E8" s="470">
        <v>6454366.44</v>
      </c>
      <c r="F8" s="470">
        <v>1472155.6</v>
      </c>
    </row>
    <row r="9" spans="1:6" s="467" customFormat="1" ht="15">
      <c r="A9" s="50" t="s">
        <v>10</v>
      </c>
      <c r="B9" s="51" t="s">
        <v>147</v>
      </c>
      <c r="C9" s="470">
        <v>12342741.58</v>
      </c>
      <c r="D9" s="470">
        <v>4475479.54</v>
      </c>
      <c r="E9" s="470">
        <v>6395932.44</v>
      </c>
      <c r="F9" s="470">
        <v>1471329.6</v>
      </c>
    </row>
    <row r="10" spans="1:6" s="467" customFormat="1" ht="15">
      <c r="A10" s="50" t="s">
        <v>18</v>
      </c>
      <c r="B10" s="51" t="s">
        <v>79</v>
      </c>
      <c r="C10" s="470">
        <v>2822265</v>
      </c>
      <c r="D10" s="470">
        <v>872232</v>
      </c>
      <c r="E10" s="470">
        <v>1729858</v>
      </c>
      <c r="F10" s="470">
        <v>220175</v>
      </c>
    </row>
    <row r="11" spans="1:6" ht="15">
      <c r="A11" s="55">
        <v>1</v>
      </c>
      <c r="B11" s="56" t="s">
        <v>167</v>
      </c>
      <c r="C11" s="471">
        <v>2754765</v>
      </c>
      <c r="D11" s="471">
        <v>804732</v>
      </c>
      <c r="E11" s="471">
        <v>1729858</v>
      </c>
      <c r="F11" s="471">
        <v>220175</v>
      </c>
    </row>
    <row r="12" spans="1:6" ht="15">
      <c r="A12" s="55"/>
      <c r="B12" s="472" t="s">
        <v>148</v>
      </c>
      <c r="C12" s="471"/>
      <c r="D12" s="471"/>
      <c r="E12" s="471"/>
      <c r="F12" s="471"/>
    </row>
    <row r="13" spans="1:6" ht="15">
      <c r="A13" s="55" t="s">
        <v>60</v>
      </c>
      <c r="B13" s="472" t="s">
        <v>149</v>
      </c>
      <c r="C13" s="471">
        <v>56257.554899999996</v>
      </c>
      <c r="D13" s="471">
        <v>56257.554899999996</v>
      </c>
      <c r="E13" s="471"/>
      <c r="F13" s="471"/>
    </row>
    <row r="14" spans="1:6" ht="15">
      <c r="A14" s="55" t="s">
        <v>60</v>
      </c>
      <c r="B14" s="472" t="s">
        <v>150</v>
      </c>
      <c r="C14" s="471">
        <v>26734.274</v>
      </c>
      <c r="D14" s="471">
        <v>26734.274</v>
      </c>
      <c r="E14" s="471"/>
      <c r="F14" s="471"/>
    </row>
    <row r="15" spans="1:6" ht="15">
      <c r="A15" s="55"/>
      <c r="B15" s="472" t="s">
        <v>151</v>
      </c>
      <c r="C15" s="471"/>
      <c r="D15" s="471"/>
      <c r="E15" s="471"/>
      <c r="F15" s="471"/>
    </row>
    <row r="16" spans="1:6" ht="15">
      <c r="A16" s="55" t="s">
        <v>60</v>
      </c>
      <c r="B16" s="472" t="s">
        <v>152</v>
      </c>
      <c r="C16" s="471">
        <v>1779825</v>
      </c>
      <c r="D16" s="471">
        <v>352200</v>
      </c>
      <c r="E16" s="471">
        <v>1427625</v>
      </c>
      <c r="F16" s="471"/>
    </row>
    <row r="17" spans="1:6" ht="15">
      <c r="A17" s="55"/>
      <c r="B17" s="472" t="s">
        <v>153</v>
      </c>
      <c r="C17" s="471">
        <v>38000</v>
      </c>
      <c r="D17" s="471">
        <v>38000</v>
      </c>
      <c r="E17" s="471"/>
      <c r="F17" s="471"/>
    </row>
    <row r="18" spans="1:6" ht="25.5">
      <c r="A18" s="55">
        <v>2</v>
      </c>
      <c r="B18" s="56" t="s">
        <v>154</v>
      </c>
      <c r="C18" s="471">
        <v>6300</v>
      </c>
      <c r="D18" s="471">
        <v>6300</v>
      </c>
      <c r="E18" s="471"/>
      <c r="F18" s="471"/>
    </row>
    <row r="19" spans="1:6" ht="15">
      <c r="A19" s="55">
        <v>3</v>
      </c>
      <c r="B19" s="56" t="s">
        <v>155</v>
      </c>
      <c r="C19" s="471">
        <v>23200</v>
      </c>
      <c r="D19" s="471">
        <v>23200</v>
      </c>
      <c r="E19" s="471">
        <v>0</v>
      </c>
      <c r="F19" s="471">
        <v>0</v>
      </c>
    </row>
    <row r="20" spans="1:6" s="467" customFormat="1" ht="15">
      <c r="A20" s="50" t="s">
        <v>41</v>
      </c>
      <c r="B20" s="51" t="s">
        <v>80</v>
      </c>
      <c r="C20" s="470">
        <v>9264414</v>
      </c>
      <c r="D20" s="470">
        <v>3501445</v>
      </c>
      <c r="E20" s="470">
        <v>4540664</v>
      </c>
      <c r="F20" s="470">
        <v>1222305</v>
      </c>
    </row>
    <row r="21" spans="1:6" ht="15">
      <c r="A21" s="55"/>
      <c r="B21" s="472" t="s">
        <v>156</v>
      </c>
      <c r="C21" s="471"/>
      <c r="D21" s="471"/>
      <c r="E21" s="471"/>
      <c r="F21" s="471"/>
    </row>
    <row r="22" spans="1:6" ht="15">
      <c r="A22" s="55">
        <v>1</v>
      </c>
      <c r="B22" s="472" t="s">
        <v>149</v>
      </c>
      <c r="C22" s="471">
        <v>3898811</v>
      </c>
      <c r="D22" s="471">
        <v>716582</v>
      </c>
      <c r="E22" s="471">
        <v>3177986</v>
      </c>
      <c r="F22" s="471">
        <v>4243</v>
      </c>
    </row>
    <row r="23" spans="1:6" ht="15">
      <c r="A23" s="55">
        <v>2</v>
      </c>
      <c r="B23" s="472" t="s">
        <v>150</v>
      </c>
      <c r="C23" s="471">
        <v>44420</v>
      </c>
      <c r="D23" s="471">
        <v>44420</v>
      </c>
      <c r="E23" s="471">
        <v>0</v>
      </c>
      <c r="F23" s="471">
        <v>0</v>
      </c>
    </row>
    <row r="24" spans="1:6" s="467" customFormat="1" ht="25.5">
      <c r="A24" s="50" t="s">
        <v>43</v>
      </c>
      <c r="B24" s="51" t="s">
        <v>81</v>
      </c>
      <c r="C24" s="470">
        <v>8100</v>
      </c>
      <c r="D24" s="470">
        <v>8100</v>
      </c>
      <c r="E24" s="470">
        <v>0</v>
      </c>
      <c r="F24" s="470">
        <v>0</v>
      </c>
    </row>
    <row r="25" spans="1:6" s="467" customFormat="1" ht="15">
      <c r="A25" s="50" t="s">
        <v>66</v>
      </c>
      <c r="B25" s="51" t="s">
        <v>82</v>
      </c>
      <c r="C25" s="473">
        <v>1230</v>
      </c>
      <c r="D25" s="470">
        <v>1230</v>
      </c>
      <c r="E25" s="470">
        <v>0</v>
      </c>
      <c r="F25" s="470">
        <v>0</v>
      </c>
    </row>
    <row r="26" spans="1:6" s="467" customFormat="1" ht="15">
      <c r="A26" s="50" t="s">
        <v>69</v>
      </c>
      <c r="B26" s="51" t="s">
        <v>83</v>
      </c>
      <c r="C26" s="473">
        <v>246732.58000000002</v>
      </c>
      <c r="D26" s="470">
        <v>92472.54000000001</v>
      </c>
      <c r="E26" s="470">
        <v>125410.44</v>
      </c>
      <c r="F26" s="470">
        <v>28849.600000000002</v>
      </c>
    </row>
    <row r="27" spans="1:6" s="467" customFormat="1" ht="15" hidden="1">
      <c r="A27" s="50" t="s">
        <v>71</v>
      </c>
      <c r="B27" s="51" t="s">
        <v>84</v>
      </c>
      <c r="C27" s="473">
        <v>0</v>
      </c>
      <c r="D27" s="470">
        <v>0</v>
      </c>
      <c r="E27" s="470">
        <v>0</v>
      </c>
      <c r="F27" s="470">
        <v>0</v>
      </c>
    </row>
    <row r="28" spans="1:6" s="467" customFormat="1" ht="15">
      <c r="A28" s="50" t="s">
        <v>11</v>
      </c>
      <c r="B28" s="51" t="s">
        <v>157</v>
      </c>
      <c r="C28" s="473">
        <v>1186109</v>
      </c>
      <c r="D28" s="470">
        <v>1126849</v>
      </c>
      <c r="E28" s="470">
        <v>58434</v>
      </c>
      <c r="F28" s="470">
        <v>826</v>
      </c>
    </row>
    <row r="29" spans="1:6" s="467" customFormat="1" ht="15">
      <c r="A29" s="50" t="s">
        <v>18</v>
      </c>
      <c r="B29" s="51" t="s">
        <v>86</v>
      </c>
      <c r="C29" s="473">
        <v>422610</v>
      </c>
      <c r="D29" s="470">
        <v>419764</v>
      </c>
      <c r="E29" s="470">
        <v>2020</v>
      </c>
      <c r="F29" s="470">
        <v>826</v>
      </c>
    </row>
    <row r="30" spans="1:6" ht="15" hidden="1">
      <c r="A30" s="55"/>
      <c r="B30" s="56" t="s">
        <v>158</v>
      </c>
      <c r="C30" s="473">
        <v>0</v>
      </c>
      <c r="D30" s="471"/>
      <c r="E30" s="471"/>
      <c r="F30" s="471"/>
    </row>
    <row r="31" spans="1:6" s="467" customFormat="1" ht="21.75" customHeight="1">
      <c r="A31" s="50" t="s">
        <v>41</v>
      </c>
      <c r="B31" s="51" t="s">
        <v>159</v>
      </c>
      <c r="C31" s="473">
        <v>763499</v>
      </c>
      <c r="D31" s="470">
        <v>707085</v>
      </c>
      <c r="E31" s="470">
        <v>56414</v>
      </c>
      <c r="F31" s="470">
        <v>0</v>
      </c>
    </row>
    <row r="32" spans="1:6" s="467" customFormat="1" ht="27.75" customHeight="1">
      <c r="A32" s="50" t="s">
        <v>45</v>
      </c>
      <c r="B32" s="51" t="s">
        <v>160</v>
      </c>
      <c r="C32" s="474"/>
      <c r="D32" s="476"/>
      <c r="E32" s="476"/>
      <c r="F32" s="476"/>
    </row>
    <row r="33" ht="15">
      <c r="A33" s="62"/>
    </row>
    <row r="34" ht="15">
      <c r="A34" s="63"/>
    </row>
    <row r="35" ht="15">
      <c r="A35" s="133"/>
    </row>
  </sheetData>
  <sheetProtection/>
  <mergeCells count="8">
    <mergeCell ref="D1:F1"/>
    <mergeCell ref="A2:F2"/>
    <mergeCell ref="A3:F3"/>
    <mergeCell ref="E4:F4"/>
    <mergeCell ref="A5:A6"/>
    <mergeCell ref="B5:B6"/>
    <mergeCell ref="C5:C6"/>
    <mergeCell ref="D5:F5"/>
  </mergeCells>
  <printOptions/>
  <pageMargins left="0.81496063" right="0.539370079" top="0.604330709" bottom="0.354330708661417" header="0.31496062992126" footer="0.31496062992126"/>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A25">
      <selection activeCell="C1" sqref="C1"/>
    </sheetView>
  </sheetViews>
  <sheetFormatPr defaultColWidth="9.140625" defaultRowHeight="15"/>
  <cols>
    <col min="1" max="1" width="9.28125" style="0" bestFit="1" customWidth="1"/>
    <col min="2" max="2" width="64.8515625" style="0" customWidth="1"/>
    <col min="3" max="3" width="22.8515625" style="455" customWidth="1"/>
    <col min="4" max="4" width="9.57421875" style="0" bestFit="1" customWidth="1"/>
    <col min="5" max="5" width="11.421875" style="0" bestFit="1" customWidth="1"/>
  </cols>
  <sheetData>
    <row r="1" spans="2:3" ht="15">
      <c r="B1" s="118"/>
      <c r="C1" s="479" t="s">
        <v>660</v>
      </c>
    </row>
    <row r="2" spans="1:3" s="47" customFormat="1" ht="23.25" customHeight="1">
      <c r="A2" s="515" t="s">
        <v>161</v>
      </c>
      <c r="B2" s="515"/>
      <c r="C2" s="515"/>
    </row>
    <row r="3" spans="1:3" s="47" customFormat="1" ht="22.5" customHeight="1">
      <c r="A3" s="516" t="str">
        <f>'36.'!A3:F3</f>
        <v>(Kèm theo Công văn số 3599/STC-KHNS ngày  5/12/2019 của  Sở Tài chính)</v>
      </c>
      <c r="B3" s="517"/>
      <c r="C3" s="517"/>
    </row>
    <row r="4" s="120" customFormat="1" ht="24" customHeight="1">
      <c r="C4" s="458" t="s">
        <v>52</v>
      </c>
    </row>
    <row r="5" spans="1:3" s="120" customFormat="1" ht="28.5" customHeight="1">
      <c r="A5" s="121" t="s">
        <v>2</v>
      </c>
      <c r="B5" s="121" t="s">
        <v>53</v>
      </c>
      <c r="C5" s="478" t="s">
        <v>162</v>
      </c>
    </row>
    <row r="6" spans="1:3" s="47" customFormat="1" ht="18.75" customHeight="1">
      <c r="A6" s="122" t="s">
        <v>10</v>
      </c>
      <c r="B6" s="122" t="s">
        <v>11</v>
      </c>
      <c r="C6" s="451">
        <v>1</v>
      </c>
    </row>
    <row r="7" spans="1:3" s="125" customFormat="1" ht="21.75" customHeight="1">
      <c r="A7" s="122"/>
      <c r="B7" s="123" t="s">
        <v>163</v>
      </c>
      <c r="C7" s="124">
        <v>10383288.88</v>
      </c>
    </row>
    <row r="8" spans="1:3" s="120" customFormat="1" ht="16.5">
      <c r="A8" s="122" t="s">
        <v>10</v>
      </c>
      <c r="B8" s="123" t="s">
        <v>164</v>
      </c>
      <c r="C8" s="124">
        <v>4780960.340000001</v>
      </c>
    </row>
    <row r="9" spans="1:3" s="125" customFormat="1" ht="16.5">
      <c r="A9" s="122" t="s">
        <v>11</v>
      </c>
      <c r="B9" s="123" t="s">
        <v>165</v>
      </c>
      <c r="C9" s="124">
        <v>5602328.54</v>
      </c>
    </row>
    <row r="10" spans="1:3" s="125" customFormat="1" ht="16.5">
      <c r="A10" s="121" t="s">
        <v>18</v>
      </c>
      <c r="B10" s="126" t="s">
        <v>166</v>
      </c>
      <c r="C10" s="124">
        <v>872232</v>
      </c>
    </row>
    <row r="11" spans="1:4" s="120" customFormat="1" ht="16.5">
      <c r="A11" s="127">
        <v>1</v>
      </c>
      <c r="B11" s="366" t="s">
        <v>167</v>
      </c>
      <c r="C11" s="129">
        <v>804732</v>
      </c>
      <c r="D11" s="130"/>
    </row>
    <row r="12" spans="1:3" s="120" customFormat="1" ht="16.5">
      <c r="A12" s="477" t="s">
        <v>661</v>
      </c>
      <c r="B12" s="128" t="s">
        <v>149</v>
      </c>
      <c r="C12" s="129">
        <v>56257.554899999996</v>
      </c>
    </row>
    <row r="13" spans="1:3" s="120" customFormat="1" ht="16.5">
      <c r="A13" s="477" t="s">
        <v>662</v>
      </c>
      <c r="B13" s="128" t="s">
        <v>168</v>
      </c>
      <c r="C13" s="129">
        <v>26734.274</v>
      </c>
    </row>
    <row r="14" spans="1:3" s="120" customFormat="1" ht="16.5">
      <c r="A14" s="477" t="s">
        <v>663</v>
      </c>
      <c r="B14" s="128" t="s">
        <v>169</v>
      </c>
      <c r="C14" s="129">
        <v>82955.33538100001</v>
      </c>
    </row>
    <row r="15" spans="1:3" s="120" customFormat="1" ht="16.5">
      <c r="A15" s="477" t="s">
        <v>664</v>
      </c>
      <c r="B15" s="128" t="s">
        <v>170</v>
      </c>
      <c r="C15" s="129">
        <v>82955.33538100001</v>
      </c>
    </row>
    <row r="16" spans="1:3" s="120" customFormat="1" ht="16.5">
      <c r="A16" s="477" t="s">
        <v>665</v>
      </c>
      <c r="B16" s="128" t="s">
        <v>171</v>
      </c>
      <c r="C16" s="129"/>
    </row>
    <row r="17" spans="1:3" s="120" customFormat="1" ht="16.5">
      <c r="A17" s="477" t="s">
        <v>666</v>
      </c>
      <c r="B17" s="128" t="s">
        <v>172</v>
      </c>
      <c r="C17" s="129"/>
    </row>
    <row r="18" spans="1:3" s="120" customFormat="1" ht="16.5">
      <c r="A18" s="477" t="s">
        <v>667</v>
      </c>
      <c r="B18" s="128" t="s">
        <v>173</v>
      </c>
      <c r="C18" s="129">
        <v>265</v>
      </c>
    </row>
    <row r="19" spans="1:3" s="120" customFormat="1" ht="16.5">
      <c r="A19" s="477" t="s">
        <v>668</v>
      </c>
      <c r="B19" s="128" t="s">
        <v>174</v>
      </c>
      <c r="C19" s="129">
        <v>353620.591719</v>
      </c>
    </row>
    <row r="20" spans="1:3" s="120" customFormat="1" ht="16.5">
      <c r="A20" s="477" t="s">
        <v>669</v>
      </c>
      <c r="B20" s="128" t="s">
        <v>175</v>
      </c>
      <c r="C20" s="129">
        <v>2698.7700000000004</v>
      </c>
    </row>
    <row r="21" spans="1:3" s="120" customFormat="1" ht="16.5">
      <c r="A21" s="477" t="s">
        <v>670</v>
      </c>
      <c r="B21" s="128" t="s">
        <v>176</v>
      </c>
      <c r="C21" s="129">
        <v>11754.589</v>
      </c>
    </row>
    <row r="22" spans="1:3" s="120" customFormat="1" ht="16.5">
      <c r="A22" s="477" t="s">
        <v>671</v>
      </c>
      <c r="B22" s="128" t="s">
        <v>177</v>
      </c>
      <c r="C22" s="129">
        <v>22818.795</v>
      </c>
    </row>
    <row r="23" spans="1:3" s="120" customFormat="1" ht="16.5">
      <c r="A23" s="127">
        <v>2</v>
      </c>
      <c r="B23" s="128" t="s">
        <v>178</v>
      </c>
      <c r="C23" s="129">
        <v>38000</v>
      </c>
    </row>
    <row r="24" spans="1:3" s="120" customFormat="1" ht="17.25" customHeight="1">
      <c r="A24" s="127">
        <v>3</v>
      </c>
      <c r="B24" s="366" t="s">
        <v>154</v>
      </c>
      <c r="C24" s="129">
        <v>6300</v>
      </c>
    </row>
    <row r="25" spans="1:3" s="120" customFormat="1" ht="16.5">
      <c r="A25" s="127">
        <v>4</v>
      </c>
      <c r="B25" s="128" t="s">
        <v>155</v>
      </c>
      <c r="C25" s="129">
        <v>23200</v>
      </c>
    </row>
    <row r="26" spans="1:3" s="125" customFormat="1" ht="16.5">
      <c r="A26" s="121" t="s">
        <v>41</v>
      </c>
      <c r="B26" s="126" t="s">
        <v>80</v>
      </c>
      <c r="C26" s="124">
        <v>3501445</v>
      </c>
    </row>
    <row r="27" spans="1:5" s="120" customFormat="1" ht="16.5">
      <c r="A27" s="127">
        <v>1</v>
      </c>
      <c r="B27" s="128" t="s">
        <v>149</v>
      </c>
      <c r="C27" s="129">
        <v>716582</v>
      </c>
      <c r="E27" s="130">
        <v>0</v>
      </c>
    </row>
    <row r="28" spans="1:3" s="120" customFormat="1" ht="16.5">
      <c r="A28" s="127">
        <v>2</v>
      </c>
      <c r="B28" s="128" t="s">
        <v>150</v>
      </c>
      <c r="C28" s="129">
        <v>44420</v>
      </c>
    </row>
    <row r="29" spans="1:3" s="120" customFormat="1" ht="16.5">
      <c r="A29" s="127">
        <v>3</v>
      </c>
      <c r="B29" s="128" t="s">
        <v>169</v>
      </c>
      <c r="C29" s="129">
        <v>1033260</v>
      </c>
    </row>
    <row r="30" spans="1:3" s="120" customFormat="1" ht="16.5">
      <c r="A30" s="127">
        <v>4</v>
      </c>
      <c r="B30" s="128" t="s">
        <v>170</v>
      </c>
      <c r="C30" s="129">
        <v>78924</v>
      </c>
    </row>
    <row r="31" spans="1:3" s="120" customFormat="1" ht="16.5">
      <c r="A31" s="127">
        <v>5</v>
      </c>
      <c r="B31" s="128" t="s">
        <v>171</v>
      </c>
      <c r="C31" s="129">
        <v>20105</v>
      </c>
    </row>
    <row r="32" spans="1:5" s="120" customFormat="1" ht="16.5">
      <c r="A32" s="127">
        <v>6</v>
      </c>
      <c r="B32" s="128" t="s">
        <v>179</v>
      </c>
      <c r="C32" s="129">
        <v>92390</v>
      </c>
      <c r="E32" s="130">
        <v>5608628.54</v>
      </c>
    </row>
    <row r="33" spans="1:3" s="120" customFormat="1" ht="16.5">
      <c r="A33" s="127">
        <v>7</v>
      </c>
      <c r="B33" s="128" t="s">
        <v>174</v>
      </c>
      <c r="C33" s="129">
        <v>661808</v>
      </c>
    </row>
    <row r="34" spans="1:3" s="120" customFormat="1" ht="16.5">
      <c r="A34" s="127">
        <v>8</v>
      </c>
      <c r="B34" s="128" t="s">
        <v>180</v>
      </c>
      <c r="C34" s="129">
        <v>525759</v>
      </c>
    </row>
    <row r="35" spans="1:3" s="120" customFormat="1" ht="16.5">
      <c r="A35" s="127">
        <v>9</v>
      </c>
      <c r="B35" s="128" t="s">
        <v>176</v>
      </c>
      <c r="C35" s="129">
        <v>254404</v>
      </c>
    </row>
    <row r="36" spans="1:3" s="120" customFormat="1" ht="16.5">
      <c r="A36" s="127">
        <v>10</v>
      </c>
      <c r="B36" s="128" t="s">
        <v>181</v>
      </c>
      <c r="C36" s="129">
        <v>4130</v>
      </c>
    </row>
    <row r="37" spans="1:3" s="120" customFormat="1" ht="16.5" hidden="1">
      <c r="A37" s="127">
        <v>11</v>
      </c>
      <c r="B37" s="128" t="s">
        <v>182</v>
      </c>
      <c r="C37" s="129">
        <v>0</v>
      </c>
    </row>
    <row r="38" spans="1:3" s="125" customFormat="1" ht="16.5">
      <c r="A38" s="121" t="s">
        <v>43</v>
      </c>
      <c r="B38" s="126" t="s">
        <v>183</v>
      </c>
      <c r="C38" s="124">
        <v>8100</v>
      </c>
    </row>
    <row r="39" spans="1:3" s="125" customFormat="1" ht="21" customHeight="1">
      <c r="A39" s="121" t="s">
        <v>66</v>
      </c>
      <c r="B39" s="126" t="s">
        <v>82</v>
      </c>
      <c r="C39" s="124">
        <v>1230</v>
      </c>
    </row>
    <row r="40" spans="1:3" s="125" customFormat="1" ht="21" customHeight="1">
      <c r="A40" s="121" t="s">
        <v>69</v>
      </c>
      <c r="B40" s="126" t="s">
        <v>83</v>
      </c>
      <c r="C40" s="124">
        <v>92472.54000000001</v>
      </c>
    </row>
    <row r="41" spans="1:3" s="125" customFormat="1" ht="21" customHeight="1">
      <c r="A41" s="121" t="s">
        <v>71</v>
      </c>
      <c r="B41" s="126" t="s">
        <v>84</v>
      </c>
      <c r="C41" s="124">
        <v>0</v>
      </c>
    </row>
    <row r="42" spans="1:3" s="125" customFormat="1" ht="21" customHeight="1">
      <c r="A42" s="121" t="s">
        <v>45</v>
      </c>
      <c r="B42" s="126" t="s">
        <v>157</v>
      </c>
      <c r="C42" s="124">
        <v>1126849</v>
      </c>
    </row>
    <row r="43" spans="1:3" s="125" customFormat="1" ht="21" customHeight="1">
      <c r="A43" s="121" t="s">
        <v>18</v>
      </c>
      <c r="B43" s="126" t="s">
        <v>86</v>
      </c>
      <c r="C43" s="124">
        <v>419764</v>
      </c>
    </row>
    <row r="44" spans="1:3" s="125" customFormat="1" ht="21" customHeight="1">
      <c r="A44" s="131" t="s">
        <v>41</v>
      </c>
      <c r="B44" s="132" t="s">
        <v>159</v>
      </c>
      <c r="C44" s="124">
        <v>707085</v>
      </c>
    </row>
    <row r="45" spans="1:3" s="125" customFormat="1" ht="21" customHeight="1">
      <c r="A45" s="121"/>
      <c r="B45" s="126" t="s">
        <v>184</v>
      </c>
      <c r="C45" s="124">
        <v>6300</v>
      </c>
    </row>
    <row r="46" spans="1:3" ht="15" hidden="1">
      <c r="A46" s="50" t="s">
        <v>47</v>
      </c>
      <c r="B46" s="51" t="s">
        <v>160</v>
      </c>
      <c r="C46" s="475"/>
    </row>
    <row r="47" ht="15">
      <c r="A47" s="62"/>
    </row>
    <row r="48" ht="15">
      <c r="A48" s="63"/>
    </row>
    <row r="49" ht="15">
      <c r="A49" s="63"/>
    </row>
    <row r="50" ht="15">
      <c r="A50" s="133"/>
    </row>
  </sheetData>
  <sheetProtection/>
  <mergeCells count="2">
    <mergeCell ref="A2:C2"/>
    <mergeCell ref="A3:C3"/>
  </mergeCells>
  <printOptions/>
  <pageMargins left="0.56496063" right="0.31496062992126" top="0.604330709" bottom="0.354330708661417" header="0.31496062992126" footer="0.31496062992126"/>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R111"/>
  <sheetViews>
    <sheetView zoomScalePageLayoutView="0" workbookViewId="0" topLeftCell="A13">
      <selection activeCell="I6" sqref="I6:I7"/>
    </sheetView>
  </sheetViews>
  <sheetFormatPr defaultColWidth="9.140625" defaultRowHeight="15"/>
  <cols>
    <col min="1" max="1" width="4.140625" style="310" bestFit="1" customWidth="1"/>
    <col min="2" max="2" width="27.7109375" style="310" customWidth="1"/>
    <col min="3" max="3" width="10.00390625" style="310" customWidth="1"/>
    <col min="4" max="4" width="11.140625" style="310" customWidth="1"/>
    <col min="5" max="5" width="12.57421875" style="310" customWidth="1"/>
    <col min="6" max="6" width="10.7109375" style="310" customWidth="1"/>
    <col min="7" max="7" width="7.8515625" style="310" customWidth="1"/>
    <col min="8" max="8" width="8.140625" style="310" customWidth="1"/>
    <col min="9" max="9" width="9.421875" style="310" customWidth="1"/>
    <col min="10" max="10" width="6.140625" style="310" customWidth="1"/>
    <col min="11" max="11" width="6.7109375" style="310" customWidth="1"/>
    <col min="12" max="12" width="7.421875" style="310" customWidth="1"/>
    <col min="13" max="13" width="8.421875" style="310" customWidth="1"/>
    <col min="14" max="16384" width="9.140625" style="310" customWidth="1"/>
  </cols>
  <sheetData>
    <row r="1" spans="1:13" ht="15.75">
      <c r="A1" s="308"/>
      <c r="B1" s="309"/>
      <c r="C1" s="309"/>
      <c r="D1" s="309"/>
      <c r="E1" s="309"/>
      <c r="F1" s="309"/>
      <c r="G1" s="309"/>
      <c r="H1" s="309"/>
      <c r="I1" s="309"/>
      <c r="J1" s="544" t="s">
        <v>673</v>
      </c>
      <c r="K1" s="544"/>
      <c r="L1" s="544"/>
      <c r="M1" s="544"/>
    </row>
    <row r="2" spans="1:13" ht="16.5">
      <c r="A2" s="545" t="s">
        <v>533</v>
      </c>
      <c r="B2" s="545"/>
      <c r="C2" s="545"/>
      <c r="D2" s="545"/>
      <c r="E2" s="545"/>
      <c r="F2" s="545"/>
      <c r="G2" s="545"/>
      <c r="H2" s="545"/>
      <c r="I2" s="545"/>
      <c r="J2" s="545"/>
      <c r="K2" s="545"/>
      <c r="L2" s="545"/>
      <c r="M2" s="545"/>
    </row>
    <row r="3" spans="1:18" ht="16.5">
      <c r="A3" s="546" t="str">
        <f>'37'!A3:C3</f>
        <v>(Kèm theo Công văn số 3599/STC-KHNS ngày  5/12/2019 của  Sở Tài chính)</v>
      </c>
      <c r="B3" s="547"/>
      <c r="C3" s="547"/>
      <c r="D3" s="547"/>
      <c r="E3" s="547"/>
      <c r="F3" s="547"/>
      <c r="G3" s="547"/>
      <c r="H3" s="547"/>
      <c r="I3" s="547"/>
      <c r="J3" s="547"/>
      <c r="K3" s="547"/>
      <c r="L3" s="547"/>
      <c r="M3" s="547"/>
      <c r="N3" s="311"/>
      <c r="O3" s="311"/>
      <c r="P3" s="311"/>
      <c r="Q3" s="311"/>
      <c r="R3" s="311"/>
    </row>
    <row r="4" spans="1:13" ht="12.75">
      <c r="A4" s="312"/>
      <c r="B4" s="309"/>
      <c r="C4" s="309"/>
      <c r="D4" s="309"/>
      <c r="E4" s="309"/>
      <c r="F4" s="309"/>
      <c r="G4" s="309"/>
      <c r="H4" s="309"/>
      <c r="I4" s="309"/>
      <c r="J4" s="309"/>
      <c r="K4" s="309"/>
      <c r="L4" s="309"/>
      <c r="M4" s="309"/>
    </row>
    <row r="5" spans="1:13" ht="12.75">
      <c r="A5" s="309"/>
      <c r="B5" s="309"/>
      <c r="C5" s="309"/>
      <c r="D5" s="309"/>
      <c r="E5" s="309"/>
      <c r="F5" s="309"/>
      <c r="G5" s="309"/>
      <c r="H5" s="309"/>
      <c r="I5" s="309"/>
      <c r="J5" s="548" t="s">
        <v>52</v>
      </c>
      <c r="K5" s="548"/>
      <c r="L5" s="548"/>
      <c r="M5" s="309"/>
    </row>
    <row r="6" spans="1:13" ht="25.5" customHeight="1">
      <c r="A6" s="541" t="s">
        <v>2</v>
      </c>
      <c r="B6" s="541" t="s">
        <v>313</v>
      </c>
      <c r="C6" s="541" t="s">
        <v>534</v>
      </c>
      <c r="D6" s="541" t="s">
        <v>535</v>
      </c>
      <c r="E6" s="541" t="s">
        <v>536</v>
      </c>
      <c r="F6" s="541" t="s">
        <v>537</v>
      </c>
      <c r="G6" s="541" t="s">
        <v>538</v>
      </c>
      <c r="H6" s="541" t="s">
        <v>539</v>
      </c>
      <c r="I6" s="541" t="s">
        <v>540</v>
      </c>
      <c r="J6" s="543" t="s">
        <v>541</v>
      </c>
      <c r="K6" s="543"/>
      <c r="L6" s="543"/>
      <c r="M6" s="541" t="s">
        <v>542</v>
      </c>
    </row>
    <row r="7" spans="1:13" ht="72.75" customHeight="1">
      <c r="A7" s="542"/>
      <c r="B7" s="542"/>
      <c r="C7" s="542"/>
      <c r="D7" s="542"/>
      <c r="E7" s="542"/>
      <c r="F7" s="542"/>
      <c r="G7" s="542"/>
      <c r="H7" s="542"/>
      <c r="I7" s="542"/>
      <c r="J7" s="313" t="s">
        <v>191</v>
      </c>
      <c r="K7" s="313" t="s">
        <v>543</v>
      </c>
      <c r="L7" s="313" t="s">
        <v>544</v>
      </c>
      <c r="M7" s="542"/>
    </row>
    <row r="8" spans="1:13" ht="12.75">
      <c r="A8" s="314" t="s">
        <v>10</v>
      </c>
      <c r="B8" s="314" t="s">
        <v>11</v>
      </c>
      <c r="C8" s="315">
        <v>1</v>
      </c>
      <c r="D8" s="315">
        <v>2</v>
      </c>
      <c r="E8" s="315">
        <v>3</v>
      </c>
      <c r="F8" s="315">
        <v>4</v>
      </c>
      <c r="G8" s="315">
        <v>5</v>
      </c>
      <c r="H8" s="315">
        <v>6</v>
      </c>
      <c r="I8" s="315">
        <v>7</v>
      </c>
      <c r="J8" s="315">
        <v>8</v>
      </c>
      <c r="K8" s="315">
        <v>9</v>
      </c>
      <c r="L8" s="315">
        <v>10</v>
      </c>
      <c r="M8" s="315">
        <v>11</v>
      </c>
    </row>
    <row r="9" spans="1:13" ht="18.75" customHeight="1">
      <c r="A9" s="316"/>
      <c r="B9" s="317" t="s">
        <v>191</v>
      </c>
      <c r="C9" s="318">
        <f aca="true" t="shared" si="0" ref="C9:M9">C10+C106+C107+C108+C109+C110+C111</f>
        <v>3776773.5738257053</v>
      </c>
      <c r="D9" s="318">
        <f t="shared" si="0"/>
        <v>852362.4090000002</v>
      </c>
      <c r="E9" s="318">
        <f t="shared" si="0"/>
        <v>2829528.1648257044</v>
      </c>
      <c r="F9" s="318">
        <f t="shared" si="0"/>
        <v>8100</v>
      </c>
      <c r="G9" s="318">
        <f t="shared" si="0"/>
        <v>1230</v>
      </c>
      <c r="H9" s="318">
        <f t="shared" si="0"/>
        <v>92473</v>
      </c>
      <c r="I9" s="318">
        <f t="shared" si="0"/>
        <v>0</v>
      </c>
      <c r="J9" s="318">
        <f t="shared" si="0"/>
        <v>22580</v>
      </c>
      <c r="K9" s="318">
        <f t="shared" si="0"/>
        <v>0</v>
      </c>
      <c r="L9" s="318">
        <f t="shared" si="0"/>
        <v>22580</v>
      </c>
      <c r="M9" s="318">
        <f t="shared" si="0"/>
        <v>0</v>
      </c>
    </row>
    <row r="10" spans="1:15" ht="23.25" customHeight="1">
      <c r="A10" s="319" t="s">
        <v>18</v>
      </c>
      <c r="B10" s="320" t="s">
        <v>545</v>
      </c>
      <c r="C10" s="321">
        <f aca="true" t="shared" si="1" ref="C10:M10">SUM(C11:C105)</f>
        <v>3616536.5738257053</v>
      </c>
      <c r="D10" s="321">
        <f t="shared" si="1"/>
        <v>852362.4090000002</v>
      </c>
      <c r="E10" s="321">
        <f t="shared" si="1"/>
        <v>2771094.1648257044</v>
      </c>
      <c r="F10" s="321">
        <f t="shared" si="1"/>
        <v>0</v>
      </c>
      <c r="G10" s="321">
        <f t="shared" si="1"/>
        <v>0</v>
      </c>
      <c r="H10" s="321">
        <f t="shared" si="1"/>
        <v>0</v>
      </c>
      <c r="I10" s="321">
        <f t="shared" si="1"/>
        <v>0</v>
      </c>
      <c r="J10" s="321">
        <f t="shared" si="1"/>
        <v>22580</v>
      </c>
      <c r="K10" s="321">
        <f t="shared" si="1"/>
        <v>0</v>
      </c>
      <c r="L10" s="321">
        <f t="shared" si="1"/>
        <v>22580</v>
      </c>
      <c r="M10" s="321">
        <f t="shared" si="1"/>
        <v>0</v>
      </c>
      <c r="N10" s="367"/>
      <c r="O10" s="367"/>
    </row>
    <row r="11" spans="1:15" s="326" customFormat="1" ht="12.75">
      <c r="A11" s="322">
        <v>1</v>
      </c>
      <c r="B11" s="323" t="s">
        <v>194</v>
      </c>
      <c r="C11" s="324">
        <f>SUM(D11:J11)</f>
        <v>142556.46315789473</v>
      </c>
      <c r="D11" s="324"/>
      <c r="E11" s="325">
        <v>142556.46315789473</v>
      </c>
      <c r="F11" s="324"/>
      <c r="G11" s="324"/>
      <c r="H11" s="324"/>
      <c r="I11" s="324"/>
      <c r="J11" s="324"/>
      <c r="K11" s="324"/>
      <c r="L11" s="324"/>
      <c r="M11" s="324"/>
      <c r="O11" s="367"/>
    </row>
    <row r="12" spans="1:15" s="326" customFormat="1" ht="29.25" customHeight="1">
      <c r="A12" s="322">
        <v>2</v>
      </c>
      <c r="B12" s="323" t="s">
        <v>559</v>
      </c>
      <c r="C12" s="324">
        <f aca="true" t="shared" si="2" ref="C12:C74">SUM(D12:J12)</f>
        <v>108705.58280051152</v>
      </c>
      <c r="D12" s="324"/>
      <c r="E12" s="325">
        <v>103705.58280051152</v>
      </c>
      <c r="F12" s="324"/>
      <c r="G12" s="324"/>
      <c r="H12" s="324"/>
      <c r="I12" s="324"/>
      <c r="J12" s="324">
        <f>K12+L12</f>
        <v>5000</v>
      </c>
      <c r="K12" s="324"/>
      <c r="L12" s="325">
        <v>5000</v>
      </c>
      <c r="M12" s="324"/>
      <c r="O12" s="367"/>
    </row>
    <row r="13" spans="1:15" s="326" customFormat="1" ht="24">
      <c r="A13" s="327">
        <v>3</v>
      </c>
      <c r="B13" s="323" t="s">
        <v>560</v>
      </c>
      <c r="C13" s="324">
        <f t="shared" si="2"/>
        <v>480</v>
      </c>
      <c r="D13" s="328"/>
      <c r="E13" s="329">
        <v>480</v>
      </c>
      <c r="F13" s="324"/>
      <c r="G13" s="324"/>
      <c r="H13" s="324"/>
      <c r="I13" s="324"/>
      <c r="J13" s="324">
        <f>K13+L13</f>
        <v>0</v>
      </c>
      <c r="K13" s="324"/>
      <c r="L13" s="329"/>
      <c r="M13" s="324"/>
      <c r="O13" s="367"/>
    </row>
    <row r="14" spans="1:15" s="326" customFormat="1" ht="12.75">
      <c r="A14" s="322">
        <v>4</v>
      </c>
      <c r="B14" s="323" t="s">
        <v>561</v>
      </c>
      <c r="C14" s="324">
        <f t="shared" si="2"/>
        <v>2730</v>
      </c>
      <c r="D14" s="328"/>
      <c r="E14" s="329">
        <v>0</v>
      </c>
      <c r="F14" s="324"/>
      <c r="G14" s="324"/>
      <c r="H14" s="324"/>
      <c r="I14" s="324"/>
      <c r="J14" s="324">
        <f>K14+L14</f>
        <v>2730</v>
      </c>
      <c r="K14" s="324"/>
      <c r="L14" s="329">
        <v>2730</v>
      </c>
      <c r="M14" s="324"/>
      <c r="O14" s="367"/>
    </row>
    <row r="15" spans="1:15" s="326" customFormat="1" ht="12.75">
      <c r="A15" s="322">
        <v>5</v>
      </c>
      <c r="B15" s="323" t="s">
        <v>562</v>
      </c>
      <c r="C15" s="324">
        <f t="shared" si="2"/>
        <v>20962</v>
      </c>
      <c r="D15" s="324"/>
      <c r="E15" s="325">
        <v>20962</v>
      </c>
      <c r="F15" s="324"/>
      <c r="G15" s="324"/>
      <c r="H15" s="324"/>
      <c r="I15" s="324"/>
      <c r="J15" s="324"/>
      <c r="K15" s="324"/>
      <c r="L15" s="325"/>
      <c r="M15" s="324"/>
      <c r="O15" s="367"/>
    </row>
    <row r="16" spans="1:15" s="326" customFormat="1" ht="12.75">
      <c r="A16" s="327">
        <v>6</v>
      </c>
      <c r="B16" s="323" t="s">
        <v>546</v>
      </c>
      <c r="C16" s="324">
        <f t="shared" si="2"/>
        <v>14749.767441860466</v>
      </c>
      <c r="D16" s="324"/>
      <c r="E16" s="329">
        <v>14749.767441860466</v>
      </c>
      <c r="F16" s="324"/>
      <c r="G16" s="324"/>
      <c r="H16" s="324"/>
      <c r="I16" s="324"/>
      <c r="J16" s="324"/>
      <c r="K16" s="324"/>
      <c r="L16" s="329"/>
      <c r="M16" s="324"/>
      <c r="O16" s="367"/>
    </row>
    <row r="17" spans="1:15" s="326" customFormat="1" ht="12.75">
      <c r="A17" s="322">
        <v>7</v>
      </c>
      <c r="B17" s="323" t="s">
        <v>547</v>
      </c>
      <c r="C17" s="324">
        <f t="shared" si="2"/>
        <v>17442</v>
      </c>
      <c r="D17" s="324"/>
      <c r="E17" s="329">
        <v>17442</v>
      </c>
      <c r="F17" s="324"/>
      <c r="G17" s="324"/>
      <c r="H17" s="324"/>
      <c r="I17" s="324"/>
      <c r="J17" s="324"/>
      <c r="K17" s="324"/>
      <c r="L17" s="329"/>
      <c r="M17" s="324"/>
      <c r="O17" s="367"/>
    </row>
    <row r="18" spans="1:15" s="326" customFormat="1" ht="12.75">
      <c r="A18" s="322">
        <v>8</v>
      </c>
      <c r="B18" s="323" t="s">
        <v>548</v>
      </c>
      <c r="C18" s="324">
        <f t="shared" si="2"/>
        <v>13875.285714285714</v>
      </c>
      <c r="D18" s="324"/>
      <c r="E18" s="329">
        <v>13875.285714285714</v>
      </c>
      <c r="F18" s="324"/>
      <c r="G18" s="324"/>
      <c r="H18" s="324"/>
      <c r="I18" s="324"/>
      <c r="J18" s="324"/>
      <c r="K18" s="324"/>
      <c r="L18" s="329"/>
      <c r="M18" s="324"/>
      <c r="O18" s="367"/>
    </row>
    <row r="19" spans="1:15" s="326" customFormat="1" ht="12.75">
      <c r="A19" s="327">
        <v>9</v>
      </c>
      <c r="B19" s="323" t="s">
        <v>563</v>
      </c>
      <c r="C19" s="324">
        <f t="shared" si="2"/>
        <v>11816.571428571428</v>
      </c>
      <c r="D19" s="324"/>
      <c r="E19" s="329">
        <v>11816.571428571428</v>
      </c>
      <c r="F19" s="324"/>
      <c r="G19" s="324"/>
      <c r="H19" s="324"/>
      <c r="I19" s="324"/>
      <c r="J19" s="324"/>
      <c r="K19" s="324"/>
      <c r="L19" s="329"/>
      <c r="M19" s="324"/>
      <c r="O19" s="367"/>
    </row>
    <row r="20" spans="1:15" s="326" customFormat="1" ht="12.75">
      <c r="A20" s="322">
        <v>10</v>
      </c>
      <c r="B20" s="323" t="s">
        <v>211</v>
      </c>
      <c r="C20" s="324">
        <f t="shared" si="2"/>
        <v>31865.254545454543</v>
      </c>
      <c r="D20" s="324"/>
      <c r="E20" s="329">
        <v>31865.254545454543</v>
      </c>
      <c r="F20" s="324"/>
      <c r="G20" s="324"/>
      <c r="H20" s="324"/>
      <c r="I20" s="324"/>
      <c r="J20" s="324"/>
      <c r="K20" s="324"/>
      <c r="L20" s="329"/>
      <c r="M20" s="324"/>
      <c r="O20" s="367"/>
    </row>
    <row r="21" spans="1:15" s="326" customFormat="1" ht="12.75">
      <c r="A21" s="322">
        <v>11</v>
      </c>
      <c r="B21" s="323" t="s">
        <v>564</v>
      </c>
      <c r="C21" s="324">
        <f t="shared" si="2"/>
        <v>0</v>
      </c>
      <c r="D21" s="324"/>
      <c r="E21" s="329">
        <v>0</v>
      </c>
      <c r="F21" s="324"/>
      <c r="G21" s="324"/>
      <c r="H21" s="324"/>
      <c r="I21" s="324"/>
      <c r="J21" s="324"/>
      <c r="K21" s="324"/>
      <c r="L21" s="329"/>
      <c r="M21" s="324"/>
      <c r="O21" s="367"/>
    </row>
    <row r="22" spans="1:15" s="326" customFormat="1" ht="12.75">
      <c r="A22" s="327">
        <v>12</v>
      </c>
      <c r="B22" s="323" t="s">
        <v>212</v>
      </c>
      <c r="C22" s="324">
        <f t="shared" si="2"/>
        <v>38462.09090909091</v>
      </c>
      <c r="D22" s="324"/>
      <c r="E22" s="329">
        <v>38462.09090909091</v>
      </c>
      <c r="F22" s="324"/>
      <c r="G22" s="324"/>
      <c r="H22" s="324"/>
      <c r="I22" s="324"/>
      <c r="J22" s="324"/>
      <c r="K22" s="324"/>
      <c r="L22" s="325"/>
      <c r="M22" s="324"/>
      <c r="O22" s="367"/>
    </row>
    <row r="23" spans="1:15" s="326" customFormat="1" ht="12.75">
      <c r="A23" s="322">
        <v>13</v>
      </c>
      <c r="B23" s="323" t="s">
        <v>206</v>
      </c>
      <c r="C23" s="324">
        <f t="shared" si="2"/>
        <v>436501.5471698113</v>
      </c>
      <c r="D23" s="324"/>
      <c r="E23" s="329">
        <v>436501.5471698113</v>
      </c>
      <c r="F23" s="324"/>
      <c r="G23" s="324"/>
      <c r="H23" s="324"/>
      <c r="I23" s="324"/>
      <c r="J23" s="324"/>
      <c r="K23" s="324"/>
      <c r="L23" s="325"/>
      <c r="M23" s="324"/>
      <c r="O23" s="367"/>
    </row>
    <row r="24" spans="1:15" s="326" customFormat="1" ht="12.75">
      <c r="A24" s="322">
        <v>14</v>
      </c>
      <c r="B24" s="323" t="s">
        <v>209</v>
      </c>
      <c r="C24" s="324">
        <f t="shared" si="2"/>
        <v>19097.016666666666</v>
      </c>
      <c r="D24" s="324"/>
      <c r="E24" s="329">
        <v>19097.016666666666</v>
      </c>
      <c r="F24" s="324"/>
      <c r="G24" s="324"/>
      <c r="H24" s="324"/>
      <c r="I24" s="324"/>
      <c r="J24" s="324"/>
      <c r="K24" s="324"/>
      <c r="L24" s="325"/>
      <c r="M24" s="324"/>
      <c r="O24" s="367"/>
    </row>
    <row r="25" spans="1:15" s="326" customFormat="1" ht="12.75">
      <c r="A25" s="327">
        <v>15</v>
      </c>
      <c r="B25" s="323" t="s">
        <v>205</v>
      </c>
      <c r="C25" s="324">
        <f t="shared" si="2"/>
        <v>20887</v>
      </c>
      <c r="D25" s="324"/>
      <c r="E25" s="329">
        <v>20887</v>
      </c>
      <c r="F25" s="324"/>
      <c r="G25" s="324"/>
      <c r="H25" s="324"/>
      <c r="I25" s="324"/>
      <c r="J25" s="324"/>
      <c r="K25" s="324"/>
      <c r="L25" s="325"/>
      <c r="M25" s="324"/>
      <c r="O25" s="367"/>
    </row>
    <row r="26" spans="1:15" s="326" customFormat="1" ht="12.75">
      <c r="A26" s="322">
        <v>16</v>
      </c>
      <c r="B26" s="323" t="s">
        <v>565</v>
      </c>
      <c r="C26" s="324">
        <f t="shared" si="2"/>
        <v>17202.254237288136</v>
      </c>
      <c r="D26" s="324"/>
      <c r="E26" s="329">
        <v>17202.254237288136</v>
      </c>
      <c r="F26" s="324"/>
      <c r="G26" s="324"/>
      <c r="H26" s="324"/>
      <c r="I26" s="324"/>
      <c r="J26" s="324"/>
      <c r="K26" s="324"/>
      <c r="L26" s="329"/>
      <c r="M26" s="324"/>
      <c r="O26" s="367"/>
    </row>
    <row r="27" spans="1:15" s="326" customFormat="1" ht="12.75">
      <c r="A27" s="322">
        <v>17</v>
      </c>
      <c r="B27" s="323" t="s">
        <v>199</v>
      </c>
      <c r="C27" s="324">
        <f t="shared" si="2"/>
        <v>11783</v>
      </c>
      <c r="D27" s="324"/>
      <c r="E27" s="329">
        <v>11783</v>
      </c>
      <c r="F27" s="324"/>
      <c r="G27" s="324"/>
      <c r="H27" s="324"/>
      <c r="I27" s="324"/>
      <c r="J27" s="324"/>
      <c r="K27" s="324"/>
      <c r="L27" s="329"/>
      <c r="M27" s="324"/>
      <c r="O27" s="367"/>
    </row>
    <row r="28" spans="1:15" s="326" customFormat="1" ht="12.75">
      <c r="A28" s="327">
        <v>18</v>
      </c>
      <c r="B28" s="323" t="s">
        <v>549</v>
      </c>
      <c r="C28" s="324">
        <f t="shared" si="2"/>
        <v>22401.704225352114</v>
      </c>
      <c r="D28" s="324"/>
      <c r="E28" s="329">
        <v>22401.704225352114</v>
      </c>
      <c r="F28" s="324"/>
      <c r="G28" s="324"/>
      <c r="H28" s="324"/>
      <c r="I28" s="324"/>
      <c r="J28" s="324"/>
      <c r="K28" s="324"/>
      <c r="L28" s="325"/>
      <c r="M28" s="324"/>
      <c r="O28" s="367"/>
    </row>
    <row r="29" spans="1:15" s="326" customFormat="1" ht="12.75">
      <c r="A29" s="322">
        <v>19</v>
      </c>
      <c r="B29" s="323" t="s">
        <v>550</v>
      </c>
      <c r="C29" s="324">
        <f t="shared" si="2"/>
        <v>567580.9411764706</v>
      </c>
      <c r="D29" s="324"/>
      <c r="E29" s="329">
        <v>567580.9411764706</v>
      </c>
      <c r="F29" s="324"/>
      <c r="G29" s="324"/>
      <c r="H29" s="324"/>
      <c r="I29" s="324"/>
      <c r="J29" s="324"/>
      <c r="K29" s="324"/>
      <c r="L29" s="329"/>
      <c r="M29" s="324"/>
      <c r="O29" s="367"/>
    </row>
    <row r="30" spans="1:15" s="326" customFormat="1" ht="12.75">
      <c r="A30" s="322">
        <v>20</v>
      </c>
      <c r="B30" s="323" t="s">
        <v>566</v>
      </c>
      <c r="C30" s="324">
        <f t="shared" si="2"/>
        <v>8216</v>
      </c>
      <c r="D30" s="324"/>
      <c r="E30" s="329">
        <v>8216</v>
      </c>
      <c r="F30" s="324"/>
      <c r="G30" s="324"/>
      <c r="H30" s="324"/>
      <c r="I30" s="324"/>
      <c r="J30" s="324"/>
      <c r="K30" s="324"/>
      <c r="L30" s="329"/>
      <c r="M30" s="324"/>
      <c r="O30" s="367"/>
    </row>
    <row r="31" spans="1:15" s="326" customFormat="1" ht="12.75">
      <c r="A31" s="327">
        <v>21</v>
      </c>
      <c r="B31" s="323" t="s">
        <v>551</v>
      </c>
      <c r="C31" s="324">
        <f t="shared" si="2"/>
        <v>168710.4293082435</v>
      </c>
      <c r="D31" s="324"/>
      <c r="E31" s="329">
        <v>168710.4293082435</v>
      </c>
      <c r="F31" s="324"/>
      <c r="G31" s="324"/>
      <c r="H31" s="324"/>
      <c r="I31" s="324"/>
      <c r="J31" s="324"/>
      <c r="K31" s="324"/>
      <c r="L31" s="329"/>
      <c r="M31" s="324"/>
      <c r="O31" s="367"/>
    </row>
    <row r="32" spans="1:15" s="326" customFormat="1" ht="12.75">
      <c r="A32" s="322">
        <v>22</v>
      </c>
      <c r="B32" s="323" t="s">
        <v>567</v>
      </c>
      <c r="C32" s="324">
        <f t="shared" si="2"/>
        <v>20105</v>
      </c>
      <c r="D32" s="324"/>
      <c r="E32" s="329">
        <v>20105</v>
      </c>
      <c r="F32" s="324"/>
      <c r="G32" s="324"/>
      <c r="H32" s="324"/>
      <c r="I32" s="324"/>
      <c r="J32" s="324"/>
      <c r="K32" s="324"/>
      <c r="L32" s="325"/>
      <c r="M32" s="324"/>
      <c r="O32" s="367"/>
    </row>
    <row r="33" spans="1:15" s="326" customFormat="1" ht="12.75">
      <c r="A33" s="322">
        <v>23</v>
      </c>
      <c r="B33" s="323" t="s">
        <v>500</v>
      </c>
      <c r="C33" s="324">
        <f t="shared" si="2"/>
        <v>250642.61203097837</v>
      </c>
      <c r="D33" s="324"/>
      <c r="E33" s="329">
        <v>250642.61203097837</v>
      </c>
      <c r="F33" s="324"/>
      <c r="G33" s="324"/>
      <c r="H33" s="324"/>
      <c r="I33" s="324"/>
      <c r="J33" s="324"/>
      <c r="K33" s="324"/>
      <c r="L33" s="329"/>
      <c r="M33" s="324"/>
      <c r="O33" s="367"/>
    </row>
    <row r="34" spans="1:15" s="326" customFormat="1" ht="24">
      <c r="A34" s="327">
        <v>24</v>
      </c>
      <c r="B34" s="323" t="s">
        <v>612</v>
      </c>
      <c r="C34" s="324">
        <f t="shared" si="2"/>
        <v>0</v>
      </c>
      <c r="D34" s="324"/>
      <c r="E34" s="329">
        <v>-200</v>
      </c>
      <c r="F34" s="324"/>
      <c r="G34" s="324"/>
      <c r="H34" s="324"/>
      <c r="I34" s="324"/>
      <c r="J34" s="324">
        <f>L34</f>
        <v>200</v>
      </c>
      <c r="K34" s="324"/>
      <c r="L34" s="329">
        <v>200</v>
      </c>
      <c r="M34" s="324"/>
      <c r="O34" s="367"/>
    </row>
    <row r="35" spans="1:15" s="326" customFormat="1" ht="12.75">
      <c r="A35" s="322">
        <v>25</v>
      </c>
      <c r="B35" s="323" t="s">
        <v>610</v>
      </c>
      <c r="C35" s="324">
        <f t="shared" si="2"/>
        <v>0</v>
      </c>
      <c r="D35" s="324"/>
      <c r="E35" s="329">
        <v>-14220</v>
      </c>
      <c r="F35" s="324"/>
      <c r="G35" s="324"/>
      <c r="H35" s="324"/>
      <c r="I35" s="324"/>
      <c r="J35" s="324">
        <f>L35</f>
        <v>14220</v>
      </c>
      <c r="K35" s="324"/>
      <c r="L35" s="329">
        <v>14220</v>
      </c>
      <c r="M35" s="324"/>
      <c r="O35" s="367"/>
    </row>
    <row r="36" spans="1:15" s="326" customFormat="1" ht="12.75">
      <c r="A36" s="322">
        <v>26</v>
      </c>
      <c r="B36" s="323" t="s">
        <v>568</v>
      </c>
      <c r="C36" s="324">
        <f t="shared" si="2"/>
        <v>45818.92857142857</v>
      </c>
      <c r="D36" s="324"/>
      <c r="E36" s="329">
        <v>45818.92857142857</v>
      </c>
      <c r="F36" s="324"/>
      <c r="G36" s="324"/>
      <c r="H36" s="324"/>
      <c r="I36" s="324"/>
      <c r="J36" s="324"/>
      <c r="K36" s="324"/>
      <c r="L36" s="325"/>
      <c r="M36" s="324"/>
      <c r="O36" s="367"/>
    </row>
    <row r="37" spans="1:15" s="326" customFormat="1" ht="12.75">
      <c r="A37" s="327">
        <v>27</v>
      </c>
      <c r="B37" s="323" t="s">
        <v>569</v>
      </c>
      <c r="C37" s="324">
        <f t="shared" si="2"/>
        <v>15657</v>
      </c>
      <c r="D37" s="324"/>
      <c r="E37" s="329">
        <v>15657</v>
      </c>
      <c r="F37" s="324"/>
      <c r="G37" s="324"/>
      <c r="H37" s="324"/>
      <c r="I37" s="324"/>
      <c r="J37" s="324"/>
      <c r="K37" s="324"/>
      <c r="L37" s="329"/>
      <c r="M37" s="324"/>
      <c r="O37" s="367"/>
    </row>
    <row r="38" spans="1:15" s="326" customFormat="1" ht="12.75">
      <c r="A38" s="322">
        <v>28</v>
      </c>
      <c r="B38" s="323" t="s">
        <v>570</v>
      </c>
      <c r="C38" s="324">
        <f t="shared" si="2"/>
        <v>10977</v>
      </c>
      <c r="D38" s="324"/>
      <c r="E38" s="329">
        <v>10977</v>
      </c>
      <c r="F38" s="324"/>
      <c r="G38" s="324"/>
      <c r="H38" s="324"/>
      <c r="I38" s="324"/>
      <c r="J38" s="324"/>
      <c r="K38" s="324"/>
      <c r="L38" s="325"/>
      <c r="M38" s="324"/>
      <c r="O38" s="367"/>
    </row>
    <row r="39" spans="1:15" s="326" customFormat="1" ht="12.75">
      <c r="A39" s="322">
        <v>29</v>
      </c>
      <c r="B39" s="323" t="s">
        <v>552</v>
      </c>
      <c r="C39" s="324">
        <f t="shared" si="2"/>
        <v>32002</v>
      </c>
      <c r="D39" s="324"/>
      <c r="E39" s="329">
        <v>32002</v>
      </c>
      <c r="F39" s="324"/>
      <c r="G39" s="324"/>
      <c r="H39" s="324"/>
      <c r="I39" s="324"/>
      <c r="J39" s="324"/>
      <c r="K39" s="324"/>
      <c r="L39" s="329"/>
      <c r="M39" s="324"/>
      <c r="O39" s="367"/>
    </row>
    <row r="40" spans="1:15" s="326" customFormat="1" ht="12.75">
      <c r="A40" s="327">
        <v>30</v>
      </c>
      <c r="B40" s="323" t="s">
        <v>571</v>
      </c>
      <c r="C40" s="324">
        <f t="shared" si="2"/>
        <v>3749</v>
      </c>
      <c r="D40" s="324"/>
      <c r="E40" s="329">
        <v>3749</v>
      </c>
      <c r="F40" s="324"/>
      <c r="G40" s="324"/>
      <c r="H40" s="324"/>
      <c r="I40" s="324"/>
      <c r="J40" s="324"/>
      <c r="K40" s="324"/>
      <c r="L40" s="325"/>
      <c r="M40" s="324"/>
      <c r="O40" s="367"/>
    </row>
    <row r="41" spans="1:15" s="326" customFormat="1" ht="12.75">
      <c r="A41" s="322">
        <v>31</v>
      </c>
      <c r="B41" s="323" t="s">
        <v>572</v>
      </c>
      <c r="C41" s="324">
        <f t="shared" si="2"/>
        <v>5007</v>
      </c>
      <c r="D41" s="324"/>
      <c r="E41" s="329">
        <v>5007</v>
      </c>
      <c r="F41" s="324"/>
      <c r="G41" s="324"/>
      <c r="H41" s="324"/>
      <c r="I41" s="324"/>
      <c r="J41" s="324"/>
      <c r="K41" s="324"/>
      <c r="L41" s="329"/>
      <c r="M41" s="324"/>
      <c r="O41" s="367"/>
    </row>
    <row r="42" spans="1:15" s="326" customFormat="1" ht="12.75">
      <c r="A42" s="322">
        <v>32</v>
      </c>
      <c r="B42" s="323" t="s">
        <v>213</v>
      </c>
      <c r="C42" s="324">
        <f t="shared" si="2"/>
        <v>166522</v>
      </c>
      <c r="D42" s="324"/>
      <c r="E42" s="329">
        <v>166522</v>
      </c>
      <c r="F42" s="324"/>
      <c r="G42" s="324"/>
      <c r="H42" s="324"/>
      <c r="I42" s="324"/>
      <c r="J42" s="324"/>
      <c r="K42" s="324"/>
      <c r="L42" s="329"/>
      <c r="M42" s="324"/>
      <c r="O42" s="367"/>
    </row>
    <row r="43" spans="1:15" s="326" customFormat="1" ht="12.75">
      <c r="A43" s="327">
        <v>33</v>
      </c>
      <c r="B43" s="323" t="s">
        <v>553</v>
      </c>
      <c r="C43" s="324">
        <f t="shared" si="2"/>
        <v>10864.18935483871</v>
      </c>
      <c r="D43" s="324"/>
      <c r="E43" s="329">
        <v>10864.18935483871</v>
      </c>
      <c r="F43" s="324"/>
      <c r="G43" s="324"/>
      <c r="H43" s="324"/>
      <c r="I43" s="324"/>
      <c r="J43" s="324"/>
      <c r="K43" s="324"/>
      <c r="L43" s="329"/>
      <c r="M43" s="324"/>
      <c r="O43" s="367"/>
    </row>
    <row r="44" spans="1:15" s="326" customFormat="1" ht="12.75">
      <c r="A44" s="322">
        <v>34</v>
      </c>
      <c r="B44" s="323" t="s">
        <v>573</v>
      </c>
      <c r="C44" s="324">
        <f t="shared" si="2"/>
        <v>9323</v>
      </c>
      <c r="D44" s="324"/>
      <c r="E44" s="329">
        <v>9323</v>
      </c>
      <c r="F44" s="324"/>
      <c r="G44" s="324"/>
      <c r="H44" s="324"/>
      <c r="I44" s="324"/>
      <c r="J44" s="324"/>
      <c r="K44" s="324"/>
      <c r="L44" s="325"/>
      <c r="M44" s="324"/>
      <c r="O44" s="367"/>
    </row>
    <row r="45" spans="1:15" s="326" customFormat="1" ht="12.75">
      <c r="A45" s="322">
        <v>35</v>
      </c>
      <c r="B45" s="323" t="s">
        <v>574</v>
      </c>
      <c r="C45" s="324">
        <f t="shared" si="2"/>
        <v>8131</v>
      </c>
      <c r="D45" s="324"/>
      <c r="E45" s="329">
        <v>8131</v>
      </c>
      <c r="F45" s="324"/>
      <c r="G45" s="324"/>
      <c r="H45" s="324"/>
      <c r="I45" s="324"/>
      <c r="J45" s="324"/>
      <c r="K45" s="324"/>
      <c r="L45" s="325"/>
      <c r="M45" s="324"/>
      <c r="O45" s="367"/>
    </row>
    <row r="46" spans="1:15" s="326" customFormat="1" ht="12.75">
      <c r="A46" s="327">
        <v>36</v>
      </c>
      <c r="B46" s="323" t="s">
        <v>575</v>
      </c>
      <c r="C46" s="324">
        <f t="shared" si="2"/>
        <v>7157.826086956522</v>
      </c>
      <c r="D46" s="324"/>
      <c r="E46" s="329">
        <v>6727.826086956522</v>
      </c>
      <c r="F46" s="324"/>
      <c r="G46" s="324"/>
      <c r="H46" s="324"/>
      <c r="I46" s="324"/>
      <c r="J46" s="324">
        <f>K46+L46</f>
        <v>430</v>
      </c>
      <c r="K46" s="324"/>
      <c r="L46" s="325">
        <v>430</v>
      </c>
      <c r="M46" s="324"/>
      <c r="O46" s="367"/>
    </row>
    <row r="47" spans="1:15" s="326" customFormat="1" ht="12.75">
      <c r="A47" s="322">
        <v>37</v>
      </c>
      <c r="B47" s="323" t="s">
        <v>576</v>
      </c>
      <c r="C47" s="324">
        <f t="shared" si="2"/>
        <v>3307</v>
      </c>
      <c r="D47" s="324"/>
      <c r="E47" s="329">
        <v>3307</v>
      </c>
      <c r="F47" s="324"/>
      <c r="G47" s="324"/>
      <c r="H47" s="324"/>
      <c r="I47" s="324"/>
      <c r="J47" s="324"/>
      <c r="K47" s="324"/>
      <c r="L47" s="325"/>
      <c r="M47" s="324"/>
      <c r="O47" s="367"/>
    </row>
    <row r="48" spans="1:15" s="326" customFormat="1" ht="12.75">
      <c r="A48" s="322">
        <v>38</v>
      </c>
      <c r="B48" s="323" t="s">
        <v>577</v>
      </c>
      <c r="C48" s="324">
        <f t="shared" si="2"/>
        <v>909</v>
      </c>
      <c r="D48" s="324"/>
      <c r="E48" s="329">
        <v>909</v>
      </c>
      <c r="F48" s="324"/>
      <c r="G48" s="324"/>
      <c r="H48" s="324"/>
      <c r="I48" s="324"/>
      <c r="J48" s="324"/>
      <c r="K48" s="324"/>
      <c r="L48" s="325"/>
      <c r="M48" s="324"/>
      <c r="O48" s="367"/>
    </row>
    <row r="49" spans="1:15" s="326" customFormat="1" ht="12.75">
      <c r="A49" s="327">
        <v>39</v>
      </c>
      <c r="B49" s="323" t="s">
        <v>578</v>
      </c>
      <c r="C49" s="324">
        <f t="shared" si="2"/>
        <v>578</v>
      </c>
      <c r="D49" s="324"/>
      <c r="E49" s="329">
        <v>578</v>
      </c>
      <c r="F49" s="324"/>
      <c r="G49" s="324"/>
      <c r="H49" s="324"/>
      <c r="I49" s="324"/>
      <c r="J49" s="324"/>
      <c r="K49" s="324"/>
      <c r="L49" s="325"/>
      <c r="M49" s="324"/>
      <c r="O49" s="367"/>
    </row>
    <row r="50" spans="1:15" s="326" customFormat="1" ht="12.75">
      <c r="A50" s="322">
        <v>40</v>
      </c>
      <c r="B50" s="323" t="s">
        <v>554</v>
      </c>
      <c r="C50" s="324">
        <f t="shared" si="2"/>
        <v>998.64</v>
      </c>
      <c r="D50" s="324"/>
      <c r="E50" s="329">
        <v>998.64</v>
      </c>
      <c r="F50" s="324"/>
      <c r="G50" s="324"/>
      <c r="H50" s="324"/>
      <c r="I50" s="324"/>
      <c r="J50" s="324"/>
      <c r="K50" s="324"/>
      <c r="L50" s="325"/>
      <c r="M50" s="324"/>
      <c r="O50" s="367"/>
    </row>
    <row r="51" spans="1:15" s="326" customFormat="1" ht="12.75">
      <c r="A51" s="322">
        <v>41</v>
      </c>
      <c r="B51" s="323" t="s">
        <v>579</v>
      </c>
      <c r="C51" s="324">
        <f t="shared" si="2"/>
        <v>3146</v>
      </c>
      <c r="D51" s="324"/>
      <c r="E51" s="329">
        <v>3146</v>
      </c>
      <c r="F51" s="324"/>
      <c r="G51" s="324"/>
      <c r="H51" s="324"/>
      <c r="I51" s="324"/>
      <c r="J51" s="324"/>
      <c r="K51" s="324"/>
      <c r="L51" s="325"/>
      <c r="M51" s="324"/>
      <c r="O51" s="367"/>
    </row>
    <row r="52" spans="1:15" s="326" customFormat="1" ht="12.75">
      <c r="A52" s="327">
        <v>42</v>
      </c>
      <c r="B52" s="323" t="s">
        <v>555</v>
      </c>
      <c r="C52" s="324">
        <f t="shared" si="2"/>
        <v>665.76</v>
      </c>
      <c r="D52" s="324"/>
      <c r="E52" s="329">
        <v>665.76</v>
      </c>
      <c r="F52" s="324"/>
      <c r="G52" s="324"/>
      <c r="H52" s="324"/>
      <c r="I52" s="324"/>
      <c r="J52" s="324"/>
      <c r="K52" s="324"/>
      <c r="L52" s="325"/>
      <c r="M52" s="324"/>
      <c r="O52" s="367"/>
    </row>
    <row r="53" spans="1:15" s="326" customFormat="1" ht="12.75">
      <c r="A53" s="322">
        <v>43</v>
      </c>
      <c r="B53" s="323" t="s">
        <v>556</v>
      </c>
      <c r="C53" s="324">
        <f t="shared" si="2"/>
        <v>3417</v>
      </c>
      <c r="D53" s="324"/>
      <c r="E53" s="329">
        <v>3417</v>
      </c>
      <c r="F53" s="324"/>
      <c r="G53" s="324"/>
      <c r="H53" s="324"/>
      <c r="I53" s="324"/>
      <c r="J53" s="324"/>
      <c r="K53" s="324"/>
      <c r="L53" s="325"/>
      <c r="M53" s="324"/>
      <c r="O53" s="367"/>
    </row>
    <row r="54" spans="1:15" s="326" customFormat="1" ht="12.75">
      <c r="A54" s="322">
        <v>44</v>
      </c>
      <c r="B54" s="323" t="s">
        <v>580</v>
      </c>
      <c r="C54" s="324">
        <f t="shared" si="2"/>
        <v>3781</v>
      </c>
      <c r="D54" s="324"/>
      <c r="E54" s="329">
        <v>3781</v>
      </c>
      <c r="F54" s="324"/>
      <c r="G54" s="324"/>
      <c r="H54" s="324"/>
      <c r="I54" s="324"/>
      <c r="J54" s="324"/>
      <c r="K54" s="324"/>
      <c r="L54" s="325"/>
      <c r="M54" s="324"/>
      <c r="O54" s="367"/>
    </row>
    <row r="55" spans="1:15" s="326" customFormat="1" ht="12.75">
      <c r="A55" s="327">
        <v>45</v>
      </c>
      <c r="B55" s="323" t="s">
        <v>581</v>
      </c>
      <c r="C55" s="324">
        <f t="shared" si="2"/>
        <v>2362</v>
      </c>
      <c r="D55" s="324"/>
      <c r="E55" s="329">
        <v>2362</v>
      </c>
      <c r="F55" s="324"/>
      <c r="G55" s="324"/>
      <c r="H55" s="324"/>
      <c r="I55" s="324"/>
      <c r="J55" s="324"/>
      <c r="K55" s="324"/>
      <c r="L55" s="325"/>
      <c r="M55" s="324"/>
      <c r="O55" s="367"/>
    </row>
    <row r="56" spans="1:15" s="326" customFormat="1" ht="12.75">
      <c r="A56" s="322">
        <v>46</v>
      </c>
      <c r="B56" s="323" t="s">
        <v>582</v>
      </c>
      <c r="C56" s="324">
        <f t="shared" si="2"/>
        <v>1256.2</v>
      </c>
      <c r="D56" s="324"/>
      <c r="E56" s="329">
        <v>1256.2</v>
      </c>
      <c r="F56" s="324"/>
      <c r="G56" s="324"/>
      <c r="H56" s="324"/>
      <c r="I56" s="324"/>
      <c r="J56" s="324"/>
      <c r="K56" s="324"/>
      <c r="L56" s="325"/>
      <c r="M56" s="324"/>
      <c r="O56" s="367"/>
    </row>
    <row r="57" spans="1:15" s="326" customFormat="1" ht="12.75">
      <c r="A57" s="322">
        <v>47</v>
      </c>
      <c r="B57" s="323" t="s">
        <v>583</v>
      </c>
      <c r="C57" s="324">
        <f t="shared" si="2"/>
        <v>317.1</v>
      </c>
      <c r="D57" s="324"/>
      <c r="E57" s="329">
        <v>317.1</v>
      </c>
      <c r="F57" s="324"/>
      <c r="G57" s="324"/>
      <c r="H57" s="324"/>
      <c r="I57" s="324"/>
      <c r="J57" s="324"/>
      <c r="K57" s="324"/>
      <c r="L57" s="325"/>
      <c r="M57" s="324"/>
      <c r="O57" s="367"/>
    </row>
    <row r="58" spans="1:15" s="326" customFormat="1" ht="12.75">
      <c r="A58" s="327">
        <v>48</v>
      </c>
      <c r="B58" s="323" t="s">
        <v>584</v>
      </c>
      <c r="C58" s="324">
        <f t="shared" si="2"/>
        <v>356</v>
      </c>
      <c r="D58" s="324"/>
      <c r="E58" s="329">
        <v>356</v>
      </c>
      <c r="F58" s="324"/>
      <c r="G58" s="324"/>
      <c r="H58" s="324"/>
      <c r="I58" s="324"/>
      <c r="J58" s="324"/>
      <c r="K58" s="324"/>
      <c r="L58" s="325"/>
      <c r="M58" s="324"/>
      <c r="O58" s="367"/>
    </row>
    <row r="59" spans="1:15" s="326" customFormat="1" ht="23.25" customHeight="1">
      <c r="A59" s="322">
        <v>49</v>
      </c>
      <c r="B59" s="323" t="s">
        <v>585</v>
      </c>
      <c r="C59" s="324">
        <f t="shared" si="2"/>
        <v>305</v>
      </c>
      <c r="D59" s="324"/>
      <c r="E59" s="329">
        <v>305</v>
      </c>
      <c r="F59" s="324"/>
      <c r="G59" s="324"/>
      <c r="H59" s="324"/>
      <c r="I59" s="324"/>
      <c r="J59" s="324"/>
      <c r="K59" s="324"/>
      <c r="L59" s="329"/>
      <c r="M59" s="324"/>
      <c r="O59" s="367"/>
    </row>
    <row r="60" spans="1:15" s="326" customFormat="1" ht="25.5" customHeight="1">
      <c r="A60" s="322">
        <v>50</v>
      </c>
      <c r="B60" s="330" t="s">
        <v>586</v>
      </c>
      <c r="C60" s="324">
        <f t="shared" si="2"/>
        <v>268</v>
      </c>
      <c r="D60" s="329"/>
      <c r="E60" s="329">
        <v>268</v>
      </c>
      <c r="F60" s="324"/>
      <c r="G60" s="324"/>
      <c r="H60" s="324"/>
      <c r="I60" s="324"/>
      <c r="J60" s="324"/>
      <c r="K60" s="324"/>
      <c r="L60" s="329"/>
      <c r="M60" s="324"/>
      <c r="O60" s="367"/>
    </row>
    <row r="61" spans="1:15" s="326" customFormat="1" ht="12.75">
      <c r="A61" s="327">
        <v>51</v>
      </c>
      <c r="B61" s="323" t="s">
        <v>557</v>
      </c>
      <c r="C61" s="324">
        <f t="shared" si="2"/>
        <v>3671</v>
      </c>
      <c r="D61" s="324"/>
      <c r="E61" s="329">
        <v>3671</v>
      </c>
      <c r="F61" s="324"/>
      <c r="G61" s="324"/>
      <c r="H61" s="324"/>
      <c r="I61" s="324"/>
      <c r="J61" s="324"/>
      <c r="K61" s="324"/>
      <c r="L61" s="325"/>
      <c r="M61" s="324"/>
      <c r="O61" s="367"/>
    </row>
    <row r="62" spans="1:15" s="326" customFormat="1" ht="12.75">
      <c r="A62" s="322">
        <v>52</v>
      </c>
      <c r="B62" s="323" t="s">
        <v>587</v>
      </c>
      <c r="C62" s="324">
        <f t="shared" si="2"/>
        <v>1100</v>
      </c>
      <c r="D62" s="325"/>
      <c r="E62" s="325">
        <v>1100</v>
      </c>
      <c r="F62" s="324"/>
      <c r="G62" s="324"/>
      <c r="H62" s="324"/>
      <c r="I62" s="324"/>
      <c r="J62" s="324"/>
      <c r="K62" s="324"/>
      <c r="L62" s="324"/>
      <c r="M62" s="324"/>
      <c r="O62" s="367"/>
    </row>
    <row r="63" spans="1:15" s="326" customFormat="1" ht="12.75">
      <c r="A63" s="322">
        <v>53</v>
      </c>
      <c r="B63" s="323" t="s">
        <v>283</v>
      </c>
      <c r="C63" s="324">
        <f t="shared" si="2"/>
        <v>700</v>
      </c>
      <c r="D63" s="325"/>
      <c r="E63" s="325">
        <v>700</v>
      </c>
      <c r="F63" s="324"/>
      <c r="G63" s="324"/>
      <c r="H63" s="324"/>
      <c r="I63" s="324"/>
      <c r="J63" s="324"/>
      <c r="K63" s="324"/>
      <c r="L63" s="324"/>
      <c r="M63" s="324"/>
      <c r="O63" s="367"/>
    </row>
    <row r="64" spans="1:15" s="326" customFormat="1" ht="12.75">
      <c r="A64" s="327">
        <v>54</v>
      </c>
      <c r="B64" s="323" t="s">
        <v>284</v>
      </c>
      <c r="C64" s="324">
        <f t="shared" si="2"/>
        <v>700</v>
      </c>
      <c r="D64" s="325"/>
      <c r="E64" s="325">
        <v>700</v>
      </c>
      <c r="F64" s="324"/>
      <c r="G64" s="324"/>
      <c r="H64" s="324"/>
      <c r="I64" s="324"/>
      <c r="J64" s="324"/>
      <c r="K64" s="324"/>
      <c r="L64" s="324"/>
      <c r="M64" s="324"/>
      <c r="O64" s="367"/>
    </row>
    <row r="65" spans="1:15" s="326" customFormat="1" ht="12.75">
      <c r="A65" s="322">
        <v>55</v>
      </c>
      <c r="B65" s="323" t="s">
        <v>285</v>
      </c>
      <c r="C65" s="324">
        <f t="shared" si="2"/>
        <v>1000</v>
      </c>
      <c r="D65" s="325"/>
      <c r="E65" s="325">
        <v>1000</v>
      </c>
      <c r="F65" s="324"/>
      <c r="G65" s="324"/>
      <c r="H65" s="324"/>
      <c r="I65" s="324"/>
      <c r="J65" s="324"/>
      <c r="K65" s="324"/>
      <c r="L65" s="324"/>
      <c r="M65" s="324"/>
      <c r="O65" s="367"/>
    </row>
    <row r="66" spans="1:15" s="326" customFormat="1" ht="12.75">
      <c r="A66" s="322">
        <v>56</v>
      </c>
      <c r="B66" s="323" t="s">
        <v>286</v>
      </c>
      <c r="C66" s="324">
        <f t="shared" si="2"/>
        <v>700</v>
      </c>
      <c r="D66" s="325"/>
      <c r="E66" s="325">
        <v>700</v>
      </c>
      <c r="F66" s="324"/>
      <c r="G66" s="324"/>
      <c r="H66" s="324"/>
      <c r="I66" s="324"/>
      <c r="J66" s="324"/>
      <c r="K66" s="324"/>
      <c r="L66" s="324"/>
      <c r="M66" s="324"/>
      <c r="O66" s="367"/>
    </row>
    <row r="67" spans="1:15" s="326" customFormat="1" ht="12.75">
      <c r="A67" s="327">
        <v>57</v>
      </c>
      <c r="B67" s="323" t="s">
        <v>287</v>
      </c>
      <c r="C67" s="324">
        <f t="shared" si="2"/>
        <v>500</v>
      </c>
      <c r="D67" s="325"/>
      <c r="E67" s="325">
        <v>500</v>
      </c>
      <c r="F67" s="324"/>
      <c r="G67" s="324"/>
      <c r="H67" s="324"/>
      <c r="I67" s="324"/>
      <c r="J67" s="324"/>
      <c r="K67" s="324"/>
      <c r="L67" s="324"/>
      <c r="M67" s="324"/>
      <c r="O67" s="367"/>
    </row>
    <row r="68" spans="1:15" s="326" customFormat="1" ht="12.75">
      <c r="A68" s="322">
        <v>58</v>
      </c>
      <c r="B68" s="323" t="s">
        <v>288</v>
      </c>
      <c r="C68" s="324">
        <f t="shared" si="2"/>
        <v>530</v>
      </c>
      <c r="D68" s="325"/>
      <c r="E68" s="325">
        <v>530</v>
      </c>
      <c r="F68" s="324"/>
      <c r="G68" s="324"/>
      <c r="H68" s="324"/>
      <c r="I68" s="324"/>
      <c r="J68" s="324"/>
      <c r="K68" s="324"/>
      <c r="L68" s="324"/>
      <c r="M68" s="324"/>
      <c r="O68" s="367"/>
    </row>
    <row r="69" spans="1:15" s="326" customFormat="1" ht="36">
      <c r="A69" s="322">
        <v>59</v>
      </c>
      <c r="B69" s="323" t="s">
        <v>588</v>
      </c>
      <c r="C69" s="324">
        <f t="shared" si="2"/>
        <v>501125</v>
      </c>
      <c r="D69" s="325"/>
      <c r="E69" s="325">
        <v>501125</v>
      </c>
      <c r="F69" s="324"/>
      <c r="G69" s="324"/>
      <c r="H69" s="324"/>
      <c r="I69" s="324"/>
      <c r="J69" s="324"/>
      <c r="K69" s="324"/>
      <c r="L69" s="324"/>
      <c r="M69" s="324"/>
      <c r="O69" s="367"/>
    </row>
    <row r="70" spans="1:13" s="326" customFormat="1" ht="12.75">
      <c r="A70" s="327">
        <v>60</v>
      </c>
      <c r="B70" s="323" t="s">
        <v>192</v>
      </c>
      <c r="C70" s="324">
        <f t="shared" si="2"/>
        <v>22818.795</v>
      </c>
      <c r="D70" s="325">
        <v>22818.795</v>
      </c>
      <c r="E70" s="325"/>
      <c r="F70" s="324"/>
      <c r="G70" s="324"/>
      <c r="H70" s="324"/>
      <c r="I70" s="324"/>
      <c r="J70" s="324"/>
      <c r="K70" s="324"/>
      <c r="L70" s="324"/>
      <c r="M70" s="324"/>
    </row>
    <row r="71" spans="1:13" s="326" customFormat="1" ht="12.75">
      <c r="A71" s="322">
        <v>61</v>
      </c>
      <c r="B71" s="323" t="s">
        <v>193</v>
      </c>
      <c r="C71" s="324">
        <f t="shared" si="2"/>
        <v>155000.00000000012</v>
      </c>
      <c r="D71" s="325">
        <v>155000.00000000012</v>
      </c>
      <c r="E71" s="325"/>
      <c r="F71" s="324"/>
      <c r="G71" s="324"/>
      <c r="H71" s="324"/>
      <c r="I71" s="324"/>
      <c r="J71" s="324"/>
      <c r="K71" s="324"/>
      <c r="L71" s="324"/>
      <c r="M71" s="324"/>
    </row>
    <row r="72" spans="1:13" s="326" customFormat="1" ht="12.75">
      <c r="A72" s="322">
        <v>62</v>
      </c>
      <c r="B72" s="323" t="s">
        <v>194</v>
      </c>
      <c r="C72" s="324">
        <f t="shared" si="2"/>
        <v>3419</v>
      </c>
      <c r="D72" s="325">
        <v>3419</v>
      </c>
      <c r="E72" s="325"/>
      <c r="F72" s="324"/>
      <c r="G72" s="324"/>
      <c r="H72" s="324"/>
      <c r="I72" s="324"/>
      <c r="J72" s="324"/>
      <c r="K72" s="324"/>
      <c r="L72" s="324"/>
      <c r="M72" s="324"/>
    </row>
    <row r="73" spans="1:13" s="326" customFormat="1" ht="24">
      <c r="A73" s="327">
        <v>63</v>
      </c>
      <c r="B73" s="323" t="s">
        <v>195</v>
      </c>
      <c r="C73" s="324">
        <f t="shared" si="2"/>
        <v>408705.58071899996</v>
      </c>
      <c r="D73" s="325">
        <v>408705.58071899996</v>
      </c>
      <c r="E73" s="325"/>
      <c r="F73" s="324"/>
      <c r="G73" s="324"/>
      <c r="H73" s="324"/>
      <c r="I73" s="324"/>
      <c r="J73" s="324"/>
      <c r="K73" s="324"/>
      <c r="L73" s="324"/>
      <c r="M73" s="324"/>
    </row>
    <row r="74" spans="1:13" s="326" customFormat="1" ht="12.75">
      <c r="A74" s="322">
        <v>64</v>
      </c>
      <c r="B74" s="323" t="s">
        <v>196</v>
      </c>
      <c r="C74" s="324">
        <f t="shared" si="2"/>
        <v>5000</v>
      </c>
      <c r="D74" s="325">
        <v>5000</v>
      </c>
      <c r="E74" s="325"/>
      <c r="F74" s="324"/>
      <c r="G74" s="324"/>
      <c r="H74" s="324"/>
      <c r="I74" s="324"/>
      <c r="J74" s="324"/>
      <c r="K74" s="324"/>
      <c r="L74" s="324"/>
      <c r="M74" s="324"/>
    </row>
    <row r="75" spans="1:13" s="326" customFormat="1" ht="12.75">
      <c r="A75" s="322">
        <v>65</v>
      </c>
      <c r="B75" s="323" t="s">
        <v>197</v>
      </c>
      <c r="C75" s="324">
        <f aca="true" t="shared" si="3" ref="C75:C103">SUM(D75:J75)</f>
        <v>11000</v>
      </c>
      <c r="D75" s="325">
        <v>11000</v>
      </c>
      <c r="E75" s="325"/>
      <c r="F75" s="324"/>
      <c r="G75" s="324"/>
      <c r="H75" s="324"/>
      <c r="I75" s="324"/>
      <c r="J75" s="324"/>
      <c r="K75" s="324"/>
      <c r="L75" s="324"/>
      <c r="M75" s="324"/>
    </row>
    <row r="76" spans="1:13" s="326" customFormat="1" ht="12.75">
      <c r="A76" s="327">
        <v>66</v>
      </c>
      <c r="B76" s="323" t="s">
        <v>198</v>
      </c>
      <c r="C76" s="324">
        <f t="shared" si="3"/>
        <v>2420</v>
      </c>
      <c r="D76" s="325">
        <v>2420</v>
      </c>
      <c r="E76" s="325"/>
      <c r="F76" s="324"/>
      <c r="G76" s="324"/>
      <c r="H76" s="324"/>
      <c r="I76" s="324"/>
      <c r="J76" s="324"/>
      <c r="K76" s="324"/>
      <c r="L76" s="324"/>
      <c r="M76" s="324"/>
    </row>
    <row r="77" spans="1:13" s="326" customFormat="1" ht="12.75">
      <c r="A77" s="322">
        <v>67</v>
      </c>
      <c r="B77" s="323" t="s">
        <v>199</v>
      </c>
      <c r="C77" s="324">
        <f t="shared" si="3"/>
        <v>769.4639999999999</v>
      </c>
      <c r="D77" s="325">
        <v>769.4639999999999</v>
      </c>
      <c r="E77" s="325"/>
      <c r="F77" s="324"/>
      <c r="G77" s="324"/>
      <c r="H77" s="324"/>
      <c r="I77" s="324"/>
      <c r="J77" s="324"/>
      <c r="K77" s="324"/>
      <c r="L77" s="324"/>
      <c r="M77" s="324"/>
    </row>
    <row r="78" spans="1:13" s="326" customFormat="1" ht="12.75">
      <c r="A78" s="322">
        <v>68</v>
      </c>
      <c r="B78" s="323" t="s">
        <v>200</v>
      </c>
      <c r="C78" s="324">
        <f t="shared" si="3"/>
        <v>800</v>
      </c>
      <c r="D78" s="325">
        <v>800</v>
      </c>
      <c r="E78" s="325"/>
      <c r="F78" s="324"/>
      <c r="G78" s="324"/>
      <c r="H78" s="324"/>
      <c r="I78" s="324"/>
      <c r="J78" s="324"/>
      <c r="K78" s="324"/>
      <c r="L78" s="324"/>
      <c r="M78" s="324"/>
    </row>
    <row r="79" spans="1:13" s="326" customFormat="1" ht="12.75">
      <c r="A79" s="327">
        <v>69</v>
      </c>
      <c r="B79" s="323" t="s">
        <v>201</v>
      </c>
      <c r="C79" s="324">
        <f t="shared" si="3"/>
        <v>601.567</v>
      </c>
      <c r="D79" s="325">
        <v>601.567</v>
      </c>
      <c r="E79" s="325"/>
      <c r="F79" s="324"/>
      <c r="G79" s="324"/>
      <c r="H79" s="324"/>
      <c r="I79" s="324"/>
      <c r="J79" s="324"/>
      <c r="K79" s="324"/>
      <c r="L79" s="324"/>
      <c r="M79" s="324"/>
    </row>
    <row r="80" spans="1:13" s="326" customFormat="1" ht="24">
      <c r="A80" s="322">
        <v>70</v>
      </c>
      <c r="B80" s="323" t="s">
        <v>202</v>
      </c>
      <c r="C80" s="324">
        <f t="shared" si="3"/>
        <v>1377.4679999999998</v>
      </c>
      <c r="D80" s="325">
        <v>1377.4679999999998</v>
      </c>
      <c r="E80" s="325"/>
      <c r="F80" s="324"/>
      <c r="G80" s="324"/>
      <c r="H80" s="324"/>
      <c r="I80" s="324"/>
      <c r="J80" s="324"/>
      <c r="K80" s="324"/>
      <c r="L80" s="324"/>
      <c r="M80" s="324"/>
    </row>
    <row r="81" spans="1:13" s="326" customFormat="1" ht="24">
      <c r="A81" s="322">
        <v>71</v>
      </c>
      <c r="B81" s="323" t="s">
        <v>203</v>
      </c>
      <c r="C81" s="324">
        <f t="shared" si="3"/>
        <v>477</v>
      </c>
      <c r="D81" s="325">
        <v>477</v>
      </c>
      <c r="E81" s="325"/>
      <c r="F81" s="324"/>
      <c r="G81" s="324"/>
      <c r="H81" s="324"/>
      <c r="I81" s="324"/>
      <c r="J81" s="324"/>
      <c r="K81" s="324"/>
      <c r="L81" s="324"/>
      <c r="M81" s="324"/>
    </row>
    <row r="82" spans="1:13" s="326" customFormat="1" ht="24">
      <c r="A82" s="327">
        <v>72</v>
      </c>
      <c r="B82" s="323" t="s">
        <v>204</v>
      </c>
      <c r="C82" s="324">
        <f t="shared" si="3"/>
        <v>772.759</v>
      </c>
      <c r="D82" s="325">
        <v>772.759</v>
      </c>
      <c r="E82" s="325"/>
      <c r="F82" s="324"/>
      <c r="G82" s="324"/>
      <c r="H82" s="324"/>
      <c r="I82" s="324"/>
      <c r="J82" s="324"/>
      <c r="K82" s="324"/>
      <c r="L82" s="324"/>
      <c r="M82" s="324"/>
    </row>
    <row r="83" spans="1:13" s="326" customFormat="1" ht="12.75">
      <c r="A83" s="322">
        <v>73</v>
      </c>
      <c r="B83" s="323" t="s">
        <v>205</v>
      </c>
      <c r="C83" s="324">
        <f t="shared" si="3"/>
        <v>5524.820899999999</v>
      </c>
      <c r="D83" s="325">
        <v>5524.820899999999</v>
      </c>
      <c r="E83" s="325"/>
      <c r="F83" s="324"/>
      <c r="G83" s="324"/>
      <c r="H83" s="324"/>
      <c r="I83" s="324"/>
      <c r="J83" s="324"/>
      <c r="K83" s="324"/>
      <c r="L83" s="324"/>
      <c r="M83" s="324"/>
    </row>
    <row r="84" spans="1:13" s="326" customFormat="1" ht="12.75">
      <c r="A84" s="322">
        <v>74</v>
      </c>
      <c r="B84" s="323" t="s">
        <v>206</v>
      </c>
      <c r="C84" s="324">
        <f t="shared" si="3"/>
        <v>6580.259999999998</v>
      </c>
      <c r="D84" s="325">
        <v>6580.259999999998</v>
      </c>
      <c r="E84" s="325"/>
      <c r="F84" s="324"/>
      <c r="G84" s="324"/>
      <c r="H84" s="324"/>
      <c r="I84" s="324"/>
      <c r="J84" s="324"/>
      <c r="K84" s="324"/>
      <c r="L84" s="324"/>
      <c r="M84" s="324"/>
    </row>
    <row r="85" spans="1:13" s="326" customFormat="1" ht="24">
      <c r="A85" s="327">
        <v>75</v>
      </c>
      <c r="B85" s="323" t="s">
        <v>207</v>
      </c>
      <c r="C85" s="324">
        <f t="shared" si="3"/>
        <v>6518.003000000001</v>
      </c>
      <c r="D85" s="325">
        <v>6518.003000000001</v>
      </c>
      <c r="E85" s="325"/>
      <c r="F85" s="324"/>
      <c r="G85" s="324"/>
      <c r="H85" s="324"/>
      <c r="I85" s="324"/>
      <c r="J85" s="324"/>
      <c r="K85" s="324"/>
      <c r="L85" s="324"/>
      <c r="M85" s="324"/>
    </row>
    <row r="86" spans="1:13" s="326" customFormat="1" ht="24">
      <c r="A86" s="322">
        <v>76</v>
      </c>
      <c r="B86" s="323" t="s">
        <v>208</v>
      </c>
      <c r="C86" s="324">
        <f t="shared" si="3"/>
        <v>482.52000000000044</v>
      </c>
      <c r="D86" s="325">
        <v>482.52000000000044</v>
      </c>
      <c r="E86" s="325"/>
      <c r="F86" s="324"/>
      <c r="G86" s="324"/>
      <c r="H86" s="324"/>
      <c r="I86" s="324"/>
      <c r="J86" s="324"/>
      <c r="K86" s="324"/>
      <c r="L86" s="324"/>
      <c r="M86" s="324"/>
    </row>
    <row r="87" spans="1:13" s="326" customFormat="1" ht="12.75">
      <c r="A87" s="322">
        <v>77</v>
      </c>
      <c r="B87" s="323" t="s">
        <v>209</v>
      </c>
      <c r="C87" s="324">
        <f t="shared" si="3"/>
        <v>5448.0999999999985</v>
      </c>
      <c r="D87" s="325">
        <v>5448.0999999999985</v>
      </c>
      <c r="E87" s="325"/>
      <c r="F87" s="324"/>
      <c r="G87" s="324"/>
      <c r="H87" s="324"/>
      <c r="I87" s="324"/>
      <c r="J87" s="324"/>
      <c r="K87" s="324"/>
      <c r="L87" s="324"/>
      <c r="M87" s="324"/>
    </row>
    <row r="88" spans="1:13" s="326" customFormat="1" ht="24">
      <c r="A88" s="327">
        <v>78</v>
      </c>
      <c r="B88" s="323" t="s">
        <v>210</v>
      </c>
      <c r="C88" s="324">
        <f t="shared" si="3"/>
        <v>1304.103</v>
      </c>
      <c r="D88" s="325">
        <v>1304.103</v>
      </c>
      <c r="E88" s="325"/>
      <c r="F88" s="324"/>
      <c r="G88" s="324"/>
      <c r="H88" s="324"/>
      <c r="I88" s="324"/>
      <c r="J88" s="324"/>
      <c r="K88" s="324"/>
      <c r="L88" s="324"/>
      <c r="M88" s="324"/>
    </row>
    <row r="89" spans="1:13" s="326" customFormat="1" ht="12.75">
      <c r="A89" s="322">
        <v>79</v>
      </c>
      <c r="B89" s="323" t="s">
        <v>211</v>
      </c>
      <c r="C89" s="324">
        <f t="shared" si="3"/>
        <v>1500</v>
      </c>
      <c r="D89" s="325">
        <v>1500</v>
      </c>
      <c r="E89" s="325"/>
      <c r="F89" s="324"/>
      <c r="G89" s="324"/>
      <c r="H89" s="324"/>
      <c r="I89" s="324"/>
      <c r="J89" s="324"/>
      <c r="K89" s="324"/>
      <c r="L89" s="324"/>
      <c r="M89" s="324"/>
    </row>
    <row r="90" spans="1:13" s="326" customFormat="1" ht="12.75">
      <c r="A90" s="322">
        <v>80</v>
      </c>
      <c r="B90" s="323" t="s">
        <v>212</v>
      </c>
      <c r="C90" s="324">
        <f t="shared" si="3"/>
        <v>5850</v>
      </c>
      <c r="D90" s="325">
        <v>5850</v>
      </c>
      <c r="E90" s="325"/>
      <c r="F90" s="324"/>
      <c r="G90" s="324"/>
      <c r="H90" s="324"/>
      <c r="I90" s="324"/>
      <c r="J90" s="324"/>
      <c r="K90" s="324"/>
      <c r="L90" s="324"/>
      <c r="M90" s="324"/>
    </row>
    <row r="91" spans="1:13" s="326" customFormat="1" ht="12.75">
      <c r="A91" s="327">
        <v>81</v>
      </c>
      <c r="B91" s="323" t="s">
        <v>213</v>
      </c>
      <c r="C91" s="324">
        <f t="shared" si="3"/>
        <v>584.2740000000013</v>
      </c>
      <c r="D91" s="325">
        <v>584.2740000000013</v>
      </c>
      <c r="E91" s="325"/>
      <c r="F91" s="324"/>
      <c r="G91" s="324"/>
      <c r="H91" s="324"/>
      <c r="I91" s="324"/>
      <c r="J91" s="324"/>
      <c r="K91" s="324"/>
      <c r="L91" s="324"/>
      <c r="M91" s="324"/>
    </row>
    <row r="92" spans="1:13" s="326" customFormat="1" ht="12.75">
      <c r="A92" s="322">
        <v>82</v>
      </c>
      <c r="B92" s="323" t="s">
        <v>214</v>
      </c>
      <c r="C92" s="324">
        <f t="shared" si="3"/>
        <v>20000</v>
      </c>
      <c r="D92" s="325">
        <v>20000</v>
      </c>
      <c r="E92" s="325"/>
      <c r="F92" s="324"/>
      <c r="G92" s="324"/>
      <c r="H92" s="324"/>
      <c r="I92" s="324"/>
      <c r="J92" s="324"/>
      <c r="K92" s="324"/>
      <c r="L92" s="324"/>
      <c r="M92" s="324"/>
    </row>
    <row r="93" spans="1:13" s="326" customFormat="1" ht="12.75">
      <c r="A93" s="322">
        <v>83</v>
      </c>
      <c r="B93" s="323" t="s">
        <v>215</v>
      </c>
      <c r="C93" s="324">
        <f t="shared" si="3"/>
        <v>825.4369999999999</v>
      </c>
      <c r="D93" s="325">
        <v>825.4369999999999</v>
      </c>
      <c r="E93" s="325"/>
      <c r="F93" s="324"/>
      <c r="G93" s="324"/>
      <c r="H93" s="324"/>
      <c r="I93" s="324"/>
      <c r="J93" s="324"/>
      <c r="K93" s="324"/>
      <c r="L93" s="324"/>
      <c r="M93" s="324"/>
    </row>
    <row r="94" spans="1:13" s="326" customFormat="1" ht="12.75">
      <c r="A94" s="327">
        <v>84</v>
      </c>
      <c r="B94" s="323" t="s">
        <v>216</v>
      </c>
      <c r="C94" s="324">
        <f t="shared" si="3"/>
        <v>5286.401381000003</v>
      </c>
      <c r="D94" s="325">
        <v>5286.401381000003</v>
      </c>
      <c r="E94" s="325"/>
      <c r="F94" s="324"/>
      <c r="G94" s="324"/>
      <c r="H94" s="324"/>
      <c r="I94" s="324"/>
      <c r="J94" s="324"/>
      <c r="K94" s="324"/>
      <c r="L94" s="324"/>
      <c r="M94" s="324"/>
    </row>
    <row r="95" spans="1:13" s="326" customFormat="1" ht="24">
      <c r="A95" s="322">
        <v>85</v>
      </c>
      <c r="B95" s="323" t="s">
        <v>217</v>
      </c>
      <c r="C95" s="324">
        <f t="shared" si="3"/>
        <v>11754.589</v>
      </c>
      <c r="D95" s="325">
        <v>11754.589</v>
      </c>
      <c r="E95" s="325"/>
      <c r="F95" s="324"/>
      <c r="G95" s="324"/>
      <c r="H95" s="324"/>
      <c r="I95" s="324"/>
      <c r="J95" s="324"/>
      <c r="K95" s="324"/>
      <c r="L95" s="324"/>
      <c r="M95" s="324"/>
    </row>
    <row r="96" spans="1:13" s="326" customFormat="1" ht="24">
      <c r="A96" s="322">
        <v>86</v>
      </c>
      <c r="B96" s="323" t="s">
        <v>218</v>
      </c>
      <c r="C96" s="324">
        <f t="shared" si="3"/>
        <v>5267.875</v>
      </c>
      <c r="D96" s="325">
        <v>5267.875</v>
      </c>
      <c r="E96" s="325"/>
      <c r="F96" s="324"/>
      <c r="G96" s="324"/>
      <c r="H96" s="324"/>
      <c r="I96" s="324"/>
      <c r="J96" s="324"/>
      <c r="K96" s="324"/>
      <c r="L96" s="324"/>
      <c r="M96" s="324"/>
    </row>
    <row r="97" spans="1:13" s="326" customFormat="1" ht="24">
      <c r="A97" s="327">
        <v>87</v>
      </c>
      <c r="B97" s="323" t="s">
        <v>219</v>
      </c>
      <c r="C97" s="324">
        <f t="shared" si="3"/>
        <v>25464.559999999998</v>
      </c>
      <c r="D97" s="325">
        <v>25464.559999999998</v>
      </c>
      <c r="E97" s="325"/>
      <c r="F97" s="324"/>
      <c r="G97" s="324"/>
      <c r="H97" s="324"/>
      <c r="I97" s="324"/>
      <c r="J97" s="324"/>
      <c r="K97" s="324"/>
      <c r="L97" s="324"/>
      <c r="M97" s="324"/>
    </row>
    <row r="98" spans="1:13" s="326" customFormat="1" ht="12.75">
      <c r="A98" s="322">
        <v>88</v>
      </c>
      <c r="B98" s="323" t="s">
        <v>220</v>
      </c>
      <c r="C98" s="324">
        <f t="shared" si="3"/>
        <v>2072.9500000000007</v>
      </c>
      <c r="D98" s="325">
        <v>2072.9500000000007</v>
      </c>
      <c r="E98" s="325"/>
      <c r="F98" s="324"/>
      <c r="G98" s="324"/>
      <c r="H98" s="324"/>
      <c r="I98" s="324"/>
      <c r="J98" s="324"/>
      <c r="K98" s="324"/>
      <c r="L98" s="324"/>
      <c r="M98" s="324"/>
    </row>
    <row r="99" spans="1:13" s="326" customFormat="1" ht="12.75">
      <c r="A99" s="322">
        <v>89</v>
      </c>
      <c r="B99" s="323" t="s">
        <v>221</v>
      </c>
      <c r="C99" s="324">
        <f t="shared" si="3"/>
        <v>4038.112000000001</v>
      </c>
      <c r="D99" s="325">
        <v>4038.112000000001</v>
      </c>
      <c r="E99" s="325"/>
      <c r="F99" s="324"/>
      <c r="G99" s="324"/>
      <c r="H99" s="324"/>
      <c r="I99" s="324"/>
      <c r="J99" s="324"/>
      <c r="K99" s="324"/>
      <c r="L99" s="324"/>
      <c r="M99" s="324"/>
    </row>
    <row r="100" spans="1:13" s="326" customFormat="1" ht="60">
      <c r="A100" s="327">
        <v>90</v>
      </c>
      <c r="B100" s="323" t="s">
        <v>222</v>
      </c>
      <c r="C100" s="324">
        <f t="shared" si="3"/>
        <v>78000</v>
      </c>
      <c r="D100" s="325">
        <v>78000</v>
      </c>
      <c r="E100" s="325"/>
      <c r="F100" s="324"/>
      <c r="G100" s="324"/>
      <c r="H100" s="324"/>
      <c r="I100" s="324"/>
      <c r="J100" s="324"/>
      <c r="K100" s="324"/>
      <c r="L100" s="324"/>
      <c r="M100" s="324"/>
    </row>
    <row r="101" spans="1:13" s="326" customFormat="1" ht="12.75">
      <c r="A101" s="322">
        <v>91</v>
      </c>
      <c r="B101" s="323" t="s">
        <v>223</v>
      </c>
      <c r="C101" s="324">
        <f t="shared" si="3"/>
        <v>21000</v>
      </c>
      <c r="D101" s="325">
        <v>21000</v>
      </c>
      <c r="E101" s="325"/>
      <c r="F101" s="324"/>
      <c r="G101" s="324"/>
      <c r="H101" s="324"/>
      <c r="I101" s="324"/>
      <c r="J101" s="324"/>
      <c r="K101" s="324"/>
      <c r="L101" s="324"/>
      <c r="M101" s="324"/>
    </row>
    <row r="102" spans="1:13" s="326" customFormat="1" ht="12.75">
      <c r="A102" s="322">
        <v>92</v>
      </c>
      <c r="B102" s="323" t="s">
        <v>224</v>
      </c>
      <c r="C102" s="324">
        <f t="shared" si="3"/>
        <v>1000</v>
      </c>
      <c r="D102" s="325">
        <v>1000</v>
      </c>
      <c r="E102" s="325"/>
      <c r="F102" s="324"/>
      <c r="G102" s="324"/>
      <c r="H102" s="324"/>
      <c r="I102" s="324"/>
      <c r="J102" s="324"/>
      <c r="K102" s="324"/>
      <c r="L102" s="324"/>
      <c r="M102" s="324"/>
    </row>
    <row r="103" spans="1:13" s="326" customFormat="1" ht="12.75">
      <c r="A103" s="327">
        <v>93</v>
      </c>
      <c r="B103" s="323" t="s">
        <v>225</v>
      </c>
      <c r="C103" s="324">
        <f t="shared" si="3"/>
        <v>1198.7700000000004</v>
      </c>
      <c r="D103" s="325">
        <v>1198.7700000000004</v>
      </c>
      <c r="E103" s="325"/>
      <c r="F103" s="324"/>
      <c r="G103" s="324"/>
      <c r="H103" s="324"/>
      <c r="I103" s="324"/>
      <c r="J103" s="324"/>
      <c r="K103" s="324"/>
      <c r="L103" s="324"/>
      <c r="M103" s="324"/>
    </row>
    <row r="104" spans="1:13" s="326" customFormat="1" ht="24">
      <c r="A104" s="322">
        <v>94</v>
      </c>
      <c r="B104" s="323" t="s">
        <v>154</v>
      </c>
      <c r="C104" s="324"/>
      <c r="D104" s="325">
        <v>6300</v>
      </c>
      <c r="E104" s="325"/>
      <c r="F104" s="324"/>
      <c r="G104" s="324"/>
      <c r="H104" s="324"/>
      <c r="I104" s="324"/>
      <c r="J104" s="324"/>
      <c r="K104" s="324"/>
      <c r="L104" s="324"/>
      <c r="M104" s="324"/>
    </row>
    <row r="105" spans="1:13" s="326" customFormat="1" ht="12.75">
      <c r="A105" s="322">
        <v>95</v>
      </c>
      <c r="B105" s="323" t="s">
        <v>155</v>
      </c>
      <c r="C105" s="324"/>
      <c r="D105" s="325">
        <v>23200</v>
      </c>
      <c r="E105" s="325"/>
      <c r="F105" s="324"/>
      <c r="G105" s="324"/>
      <c r="H105" s="324"/>
      <c r="I105" s="324"/>
      <c r="J105" s="324"/>
      <c r="K105" s="324"/>
      <c r="L105" s="324"/>
      <c r="M105" s="324"/>
    </row>
    <row r="106" spans="1:13" s="331" customFormat="1" ht="36">
      <c r="A106" s="319" t="s">
        <v>41</v>
      </c>
      <c r="B106" s="320" t="s">
        <v>537</v>
      </c>
      <c r="C106" s="321">
        <f aca="true" t="shared" si="4" ref="C106:C111">SUM(D106:M106)</f>
        <v>8100</v>
      </c>
      <c r="D106" s="321"/>
      <c r="E106" s="321"/>
      <c r="F106" s="321">
        <v>8100</v>
      </c>
      <c r="G106" s="321"/>
      <c r="H106" s="321"/>
      <c r="I106" s="321"/>
      <c r="J106" s="321"/>
      <c r="K106" s="321"/>
      <c r="L106" s="321"/>
      <c r="M106" s="321"/>
    </row>
    <row r="107" spans="1:13" s="331" customFormat="1" ht="24">
      <c r="A107" s="319" t="s">
        <v>43</v>
      </c>
      <c r="B107" s="320" t="s">
        <v>538</v>
      </c>
      <c r="C107" s="321">
        <f t="shared" si="4"/>
        <v>1230</v>
      </c>
      <c r="D107" s="321"/>
      <c r="E107" s="321"/>
      <c r="F107" s="321"/>
      <c r="G107" s="321">
        <f>'[4]Biểu 37'!C37</f>
        <v>1230</v>
      </c>
      <c r="H107" s="321"/>
      <c r="I107" s="321"/>
      <c r="J107" s="321"/>
      <c r="K107" s="321"/>
      <c r="L107" s="321"/>
      <c r="M107" s="321"/>
    </row>
    <row r="108" spans="1:13" s="331" customFormat="1" ht="17.25" customHeight="1">
      <c r="A108" s="319" t="s">
        <v>66</v>
      </c>
      <c r="B108" s="320" t="s">
        <v>539</v>
      </c>
      <c r="C108" s="321">
        <f t="shared" si="4"/>
        <v>92473</v>
      </c>
      <c r="D108" s="321"/>
      <c r="E108" s="321"/>
      <c r="F108" s="321"/>
      <c r="G108" s="321"/>
      <c r="H108" s="321">
        <v>92473</v>
      </c>
      <c r="I108" s="321"/>
      <c r="J108" s="321"/>
      <c r="K108" s="321"/>
      <c r="L108" s="321"/>
      <c r="M108" s="321"/>
    </row>
    <row r="109" spans="1:13" s="331" customFormat="1" ht="24">
      <c r="A109" s="319" t="s">
        <v>69</v>
      </c>
      <c r="B109" s="320" t="s">
        <v>540</v>
      </c>
      <c r="C109" s="321">
        <f t="shared" si="4"/>
        <v>0</v>
      </c>
      <c r="D109" s="321"/>
      <c r="E109" s="321"/>
      <c r="F109" s="321"/>
      <c r="G109" s="321"/>
      <c r="H109" s="321"/>
      <c r="I109" s="321">
        <f>'[4]Biểu 37'!C39</f>
        <v>0</v>
      </c>
      <c r="J109" s="321"/>
      <c r="K109" s="321"/>
      <c r="L109" s="321"/>
      <c r="M109" s="321"/>
    </row>
    <row r="110" spans="1:13" s="331" customFormat="1" ht="24">
      <c r="A110" s="319" t="s">
        <v>71</v>
      </c>
      <c r="B110" s="320" t="s">
        <v>558</v>
      </c>
      <c r="C110" s="321">
        <f t="shared" si="4"/>
        <v>58434</v>
      </c>
      <c r="D110" s="321"/>
      <c r="E110" s="321">
        <v>58434</v>
      </c>
      <c r="F110" s="321"/>
      <c r="G110" s="321"/>
      <c r="H110" s="321"/>
      <c r="I110" s="321"/>
      <c r="J110" s="321"/>
      <c r="K110" s="321"/>
      <c r="L110" s="321"/>
      <c r="M110" s="321"/>
    </row>
    <row r="111" spans="1:13" s="331" customFormat="1" ht="24">
      <c r="A111" s="332" t="s">
        <v>73</v>
      </c>
      <c r="B111" s="333" t="s">
        <v>542</v>
      </c>
      <c r="C111" s="334">
        <f t="shared" si="4"/>
        <v>0</v>
      </c>
      <c r="D111" s="334"/>
      <c r="E111" s="334"/>
      <c r="F111" s="334"/>
      <c r="G111" s="334"/>
      <c r="H111" s="334"/>
      <c r="I111" s="334"/>
      <c r="J111" s="334"/>
      <c r="K111" s="334"/>
      <c r="L111" s="334"/>
      <c r="M111" s="334">
        <v>0</v>
      </c>
    </row>
  </sheetData>
  <sheetProtection/>
  <mergeCells count="15">
    <mergeCell ref="C6:C7"/>
    <mergeCell ref="D6:D7"/>
    <mergeCell ref="E6:E7"/>
    <mergeCell ref="F6:F7"/>
    <mergeCell ref="G6:G7"/>
    <mergeCell ref="H6:H7"/>
    <mergeCell ref="I6:I7"/>
    <mergeCell ref="J6:L6"/>
    <mergeCell ref="M6:M7"/>
    <mergeCell ref="J1:M1"/>
    <mergeCell ref="A2:M2"/>
    <mergeCell ref="A3:M3"/>
    <mergeCell ref="J5:L5"/>
    <mergeCell ref="A6:A7"/>
    <mergeCell ref="B6:B7"/>
  </mergeCells>
  <printOptions/>
  <pageMargins left="0.48" right="0.2" top="0.48" bottom="0.52"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P45"/>
  <sheetViews>
    <sheetView zoomScalePageLayoutView="0" workbookViewId="0" topLeftCell="A22">
      <selection activeCell="A41" sqref="A41:A45"/>
    </sheetView>
  </sheetViews>
  <sheetFormatPr defaultColWidth="9.140625" defaultRowHeight="15"/>
  <cols>
    <col min="1" max="1" width="4.7109375" style="134" bestFit="1" customWidth="1"/>
    <col min="2" max="2" width="30.28125" style="135" customWidth="1"/>
    <col min="3" max="3" width="10.28125" style="135" bestFit="1" customWidth="1"/>
    <col min="4" max="5" width="9.28125" style="135" bestFit="1" customWidth="1"/>
    <col min="6" max="6" width="8.421875" style="135" customWidth="1"/>
    <col min="7" max="7" width="9.28125" style="135" customWidth="1"/>
    <col min="8" max="8" width="5.57421875" style="135" customWidth="1"/>
    <col min="9" max="9" width="5.00390625" style="135" customWidth="1"/>
    <col min="10" max="10" width="6.57421875" style="135" customWidth="1"/>
    <col min="11" max="11" width="9.00390625" style="135" customWidth="1"/>
    <col min="12" max="12" width="9.57421875" style="135" customWidth="1"/>
    <col min="13" max="13" width="10.140625" style="135" bestFit="1" customWidth="1"/>
    <col min="14" max="14" width="8.57421875" style="135" customWidth="1"/>
    <col min="15" max="15" width="8.140625" style="135" customWidth="1"/>
    <col min="16" max="16" width="7.8515625" style="135" customWidth="1"/>
    <col min="17" max="16384" width="9.140625" style="135" customWidth="1"/>
  </cols>
  <sheetData>
    <row r="1" spans="13:16" ht="15">
      <c r="M1" s="549" t="s">
        <v>672</v>
      </c>
      <c r="N1" s="549"/>
      <c r="O1" s="549"/>
      <c r="P1" s="549"/>
    </row>
    <row r="2" spans="1:16" ht="22.5" customHeight="1">
      <c r="A2" s="550" t="s">
        <v>185</v>
      </c>
      <c r="B2" s="550"/>
      <c r="C2" s="550"/>
      <c r="D2" s="550"/>
      <c r="E2" s="550"/>
      <c r="F2" s="550"/>
      <c r="G2" s="550"/>
      <c r="H2" s="550"/>
      <c r="I2" s="550"/>
      <c r="J2" s="550"/>
      <c r="K2" s="550"/>
      <c r="L2" s="550"/>
      <c r="M2" s="550"/>
      <c r="N2" s="550"/>
      <c r="O2" s="550"/>
      <c r="P2" s="550"/>
    </row>
    <row r="3" spans="1:16" s="136" customFormat="1" ht="19.5">
      <c r="A3" s="551" t="str">
        <f>'38'!A3:M3</f>
        <v>(Kèm theo Công văn số 3599/STC-KHNS ngày  5/12/2019 của  Sở Tài chính)</v>
      </c>
      <c r="B3" s="552"/>
      <c r="C3" s="552"/>
      <c r="D3" s="552"/>
      <c r="E3" s="552"/>
      <c r="F3" s="552"/>
      <c r="G3" s="552"/>
      <c r="H3" s="552"/>
      <c r="I3" s="552"/>
      <c r="J3" s="552"/>
      <c r="K3" s="552"/>
      <c r="L3" s="552"/>
      <c r="M3" s="552"/>
      <c r="N3" s="552"/>
      <c r="O3" s="552"/>
      <c r="P3" s="552"/>
    </row>
    <row r="4" spans="12:16" ht="15">
      <c r="L4" s="140"/>
      <c r="M4" s="553" t="s">
        <v>52</v>
      </c>
      <c r="N4" s="553"/>
      <c r="O4" s="553"/>
      <c r="P4" s="553"/>
    </row>
    <row r="5" spans="1:16" ht="15" customHeight="1">
      <c r="A5" s="554" t="s">
        <v>2</v>
      </c>
      <c r="B5" s="554" t="s">
        <v>186</v>
      </c>
      <c r="C5" s="554" t="s">
        <v>187</v>
      </c>
      <c r="D5" s="554" t="s">
        <v>149</v>
      </c>
      <c r="E5" s="554" t="s">
        <v>168</v>
      </c>
      <c r="F5" s="554" t="s">
        <v>169</v>
      </c>
      <c r="G5" s="554" t="s">
        <v>170</v>
      </c>
      <c r="H5" s="554" t="s">
        <v>171</v>
      </c>
      <c r="I5" s="554" t="s">
        <v>172</v>
      </c>
      <c r="J5" s="554" t="s">
        <v>173</v>
      </c>
      <c r="K5" s="554" t="s">
        <v>174</v>
      </c>
      <c r="L5" s="554"/>
      <c r="M5" s="554"/>
      <c r="N5" s="554" t="s">
        <v>180</v>
      </c>
      <c r="O5" s="554" t="s">
        <v>176</v>
      </c>
      <c r="P5" s="554" t="s">
        <v>177</v>
      </c>
    </row>
    <row r="6" spans="1:16" ht="15">
      <c r="A6" s="554"/>
      <c r="B6" s="554"/>
      <c r="C6" s="554"/>
      <c r="D6" s="554"/>
      <c r="E6" s="554"/>
      <c r="F6" s="554"/>
      <c r="G6" s="554"/>
      <c r="H6" s="554"/>
      <c r="I6" s="554"/>
      <c r="J6" s="554"/>
      <c r="K6" s="554" t="s">
        <v>187</v>
      </c>
      <c r="L6" s="554" t="s">
        <v>188</v>
      </c>
      <c r="M6" s="554"/>
      <c r="N6" s="554"/>
      <c r="O6" s="554"/>
      <c r="P6" s="554"/>
    </row>
    <row r="7" spans="1:16" ht="90">
      <c r="A7" s="554"/>
      <c r="B7" s="554"/>
      <c r="C7" s="554"/>
      <c r="D7" s="554"/>
      <c r="E7" s="554"/>
      <c r="F7" s="554"/>
      <c r="G7" s="554"/>
      <c r="H7" s="554"/>
      <c r="I7" s="554"/>
      <c r="J7" s="554"/>
      <c r="K7" s="554"/>
      <c r="L7" s="137" t="s">
        <v>189</v>
      </c>
      <c r="M7" s="137" t="s">
        <v>190</v>
      </c>
      <c r="N7" s="554"/>
      <c r="O7" s="554"/>
      <c r="P7" s="554"/>
    </row>
    <row r="8" spans="1:16" ht="15">
      <c r="A8" s="137" t="s">
        <v>10</v>
      </c>
      <c r="B8" s="137" t="s">
        <v>11</v>
      </c>
      <c r="C8" s="137">
        <v>1</v>
      </c>
      <c r="D8" s="137">
        <v>2</v>
      </c>
      <c r="E8" s="137">
        <v>3</v>
      </c>
      <c r="F8" s="137">
        <v>6</v>
      </c>
      <c r="G8" s="137">
        <v>7</v>
      </c>
      <c r="H8" s="137">
        <v>8</v>
      </c>
      <c r="I8" s="137">
        <v>9</v>
      </c>
      <c r="J8" s="137">
        <v>10</v>
      </c>
      <c r="K8" s="137">
        <v>11</v>
      </c>
      <c r="L8" s="137">
        <v>12</v>
      </c>
      <c r="M8" s="137">
        <v>13</v>
      </c>
      <c r="N8" s="137">
        <v>14</v>
      </c>
      <c r="O8" s="137">
        <v>15</v>
      </c>
      <c r="P8" s="137">
        <v>16</v>
      </c>
    </row>
    <row r="9" spans="1:16" ht="15">
      <c r="A9" s="138"/>
      <c r="B9" s="138" t="s">
        <v>191</v>
      </c>
      <c r="C9" s="139">
        <v>872231.4550000002</v>
      </c>
      <c r="D9" s="139">
        <v>56257.554899999996</v>
      </c>
      <c r="E9" s="139">
        <v>26734.274</v>
      </c>
      <c r="F9" s="139">
        <v>82955.33538100001</v>
      </c>
      <c r="G9" s="139">
        <v>110757.49899999997</v>
      </c>
      <c r="H9" s="139">
        <v>0</v>
      </c>
      <c r="I9" s="139">
        <v>0</v>
      </c>
      <c r="J9" s="139">
        <v>265</v>
      </c>
      <c r="K9" s="139">
        <v>353620.591719</v>
      </c>
      <c r="L9" s="139">
        <v>186011.883819</v>
      </c>
      <c r="M9" s="139">
        <v>137608.7079</v>
      </c>
      <c r="N9" s="139">
        <v>2698.7700000000004</v>
      </c>
      <c r="O9" s="139">
        <v>11754.589</v>
      </c>
      <c r="P9" s="139">
        <v>52318.795</v>
      </c>
    </row>
    <row r="10" spans="1:16" ht="15">
      <c r="A10" s="142">
        <v>1</v>
      </c>
      <c r="B10" s="143" t="s">
        <v>192</v>
      </c>
      <c r="C10" s="141">
        <v>22818.795</v>
      </c>
      <c r="D10" s="141"/>
      <c r="E10" s="141"/>
      <c r="F10" s="141"/>
      <c r="G10" s="141"/>
      <c r="H10" s="141"/>
      <c r="I10" s="141"/>
      <c r="J10" s="141"/>
      <c r="K10" s="141"/>
      <c r="L10" s="141"/>
      <c r="M10" s="141"/>
      <c r="N10" s="141"/>
      <c r="O10" s="141"/>
      <c r="P10" s="141">
        <v>22818.795</v>
      </c>
    </row>
    <row r="11" spans="1:16" ht="15">
      <c r="A11" s="142">
        <v>2</v>
      </c>
      <c r="B11" s="143" t="s">
        <v>193</v>
      </c>
      <c r="C11" s="141">
        <v>155000.00000000012</v>
      </c>
      <c r="D11" s="141"/>
      <c r="E11" s="141"/>
      <c r="F11" s="141"/>
      <c r="G11" s="141"/>
      <c r="H11" s="141"/>
      <c r="I11" s="141"/>
      <c r="J11" s="141"/>
      <c r="K11" s="141"/>
      <c r="L11" s="141"/>
      <c r="M11" s="141"/>
      <c r="N11" s="141"/>
      <c r="O11" s="141"/>
      <c r="P11" s="141"/>
    </row>
    <row r="12" spans="1:16" ht="15">
      <c r="A12" s="142">
        <v>3</v>
      </c>
      <c r="B12" s="144" t="s">
        <v>194</v>
      </c>
      <c r="C12" s="141">
        <v>3419</v>
      </c>
      <c r="D12" s="141"/>
      <c r="E12" s="141"/>
      <c r="F12" s="141"/>
      <c r="G12" s="141"/>
      <c r="H12" s="141"/>
      <c r="I12" s="141"/>
      <c r="J12" s="141"/>
      <c r="K12" s="141">
        <v>3419</v>
      </c>
      <c r="L12" s="141">
        <v>3419</v>
      </c>
      <c r="M12" s="141"/>
      <c r="N12" s="141"/>
      <c r="O12" s="141"/>
      <c r="P12" s="141"/>
    </row>
    <row r="13" spans="1:16" ht="30">
      <c r="A13" s="142">
        <v>4</v>
      </c>
      <c r="B13" s="145" t="s">
        <v>195</v>
      </c>
      <c r="C13" s="141">
        <v>408705.58071899996</v>
      </c>
      <c r="D13" s="141">
        <v>26401.489999999998</v>
      </c>
      <c r="E13" s="141">
        <v>300</v>
      </c>
      <c r="F13" s="141">
        <v>40000</v>
      </c>
      <c r="G13" s="141">
        <v>110757.49899999997</v>
      </c>
      <c r="H13" s="141"/>
      <c r="I13" s="141"/>
      <c r="J13" s="141">
        <v>265</v>
      </c>
      <c r="K13" s="141">
        <v>230981.59171900002</v>
      </c>
      <c r="L13" s="141">
        <v>166592.883819</v>
      </c>
      <c r="M13" s="141">
        <v>64388.70790000001</v>
      </c>
      <c r="N13" s="141"/>
      <c r="O13" s="141"/>
      <c r="P13" s="141"/>
    </row>
    <row r="14" spans="1:16" ht="15">
      <c r="A14" s="142">
        <v>5</v>
      </c>
      <c r="B14" s="146" t="s">
        <v>196</v>
      </c>
      <c r="C14" s="141">
        <v>5000</v>
      </c>
      <c r="D14" s="141"/>
      <c r="E14" s="141"/>
      <c r="F14" s="141"/>
      <c r="G14" s="141"/>
      <c r="H14" s="141"/>
      <c r="I14" s="141"/>
      <c r="J14" s="141"/>
      <c r="K14" s="141">
        <v>5000</v>
      </c>
      <c r="L14" s="141">
        <v>5000</v>
      </c>
      <c r="M14" s="141"/>
      <c r="N14" s="141"/>
      <c r="O14" s="141"/>
      <c r="P14" s="141"/>
    </row>
    <row r="15" spans="1:16" ht="15">
      <c r="A15" s="142">
        <v>6</v>
      </c>
      <c r="B15" s="144" t="s">
        <v>197</v>
      </c>
      <c r="C15" s="141">
        <v>11000</v>
      </c>
      <c r="D15" s="141"/>
      <c r="E15" s="141"/>
      <c r="F15" s="141"/>
      <c r="G15" s="141"/>
      <c r="H15" s="141"/>
      <c r="I15" s="141"/>
      <c r="J15" s="141"/>
      <c r="K15" s="141">
        <v>11000</v>
      </c>
      <c r="L15" s="141">
        <v>11000</v>
      </c>
      <c r="M15" s="141"/>
      <c r="N15" s="141"/>
      <c r="O15" s="141"/>
      <c r="P15" s="141"/>
    </row>
    <row r="16" spans="1:16" ht="15">
      <c r="A16" s="142">
        <v>7</v>
      </c>
      <c r="B16" s="146" t="s">
        <v>198</v>
      </c>
      <c r="C16" s="141">
        <v>2420</v>
      </c>
      <c r="D16" s="141"/>
      <c r="E16" s="141"/>
      <c r="F16" s="141"/>
      <c r="G16" s="141"/>
      <c r="H16" s="141"/>
      <c r="I16" s="141"/>
      <c r="J16" s="141"/>
      <c r="K16" s="141">
        <v>2420</v>
      </c>
      <c r="L16" s="141"/>
      <c r="M16" s="141">
        <v>2420</v>
      </c>
      <c r="N16" s="141"/>
      <c r="O16" s="141"/>
      <c r="P16" s="141"/>
    </row>
    <row r="17" spans="1:16" ht="15">
      <c r="A17" s="142">
        <v>8</v>
      </c>
      <c r="B17" s="146" t="s">
        <v>199</v>
      </c>
      <c r="C17" s="141">
        <v>769.4639999999999</v>
      </c>
      <c r="D17" s="141">
        <v>769.4639999999999</v>
      </c>
      <c r="E17" s="141"/>
      <c r="F17" s="141"/>
      <c r="G17" s="141"/>
      <c r="H17" s="141"/>
      <c r="I17" s="141"/>
      <c r="J17" s="141"/>
      <c r="K17" s="141">
        <v>0</v>
      </c>
      <c r="L17" s="141"/>
      <c r="M17" s="141"/>
      <c r="N17" s="141"/>
      <c r="O17" s="141"/>
      <c r="P17" s="141"/>
    </row>
    <row r="18" spans="1:16" ht="15">
      <c r="A18" s="142">
        <v>9</v>
      </c>
      <c r="B18" s="144" t="s">
        <v>200</v>
      </c>
      <c r="C18" s="141">
        <v>800</v>
      </c>
      <c r="D18" s="141"/>
      <c r="E18" s="141"/>
      <c r="F18" s="141"/>
      <c r="G18" s="141"/>
      <c r="H18" s="141"/>
      <c r="I18" s="141"/>
      <c r="J18" s="141"/>
      <c r="K18" s="141">
        <v>800</v>
      </c>
      <c r="L18" s="141"/>
      <c r="M18" s="141">
        <v>800</v>
      </c>
      <c r="N18" s="141"/>
      <c r="O18" s="141"/>
      <c r="P18" s="141"/>
    </row>
    <row r="19" spans="1:16" ht="30">
      <c r="A19" s="142">
        <v>10</v>
      </c>
      <c r="B19" s="146" t="s">
        <v>201</v>
      </c>
      <c r="C19" s="141">
        <v>601.567</v>
      </c>
      <c r="D19" s="141">
        <v>601.567</v>
      </c>
      <c r="E19" s="141"/>
      <c r="F19" s="141"/>
      <c r="G19" s="141"/>
      <c r="H19" s="141"/>
      <c r="I19" s="141"/>
      <c r="J19" s="141"/>
      <c r="K19" s="141">
        <v>0</v>
      </c>
      <c r="L19" s="141"/>
      <c r="M19" s="141"/>
      <c r="N19" s="141"/>
      <c r="O19" s="141"/>
      <c r="P19" s="141"/>
    </row>
    <row r="20" spans="1:16" ht="30">
      <c r="A20" s="142">
        <v>11</v>
      </c>
      <c r="B20" s="146" t="s">
        <v>202</v>
      </c>
      <c r="C20" s="141">
        <v>1377.4679999999998</v>
      </c>
      <c r="D20" s="141">
        <v>1377.4679999999998</v>
      </c>
      <c r="E20" s="141"/>
      <c r="F20" s="141"/>
      <c r="G20" s="141"/>
      <c r="H20" s="141"/>
      <c r="I20" s="141"/>
      <c r="J20" s="141"/>
      <c r="K20" s="141">
        <v>0</v>
      </c>
      <c r="L20" s="141"/>
      <c r="M20" s="141"/>
      <c r="N20" s="141"/>
      <c r="O20" s="141"/>
      <c r="P20" s="141"/>
    </row>
    <row r="21" spans="1:16" ht="30">
      <c r="A21" s="142">
        <v>12</v>
      </c>
      <c r="B21" s="146" t="s">
        <v>203</v>
      </c>
      <c r="C21" s="141">
        <v>477</v>
      </c>
      <c r="D21" s="141">
        <v>477</v>
      </c>
      <c r="E21" s="141"/>
      <c r="F21" s="141"/>
      <c r="G21" s="141"/>
      <c r="H21" s="141"/>
      <c r="I21" s="141"/>
      <c r="J21" s="141"/>
      <c r="K21" s="141">
        <v>0</v>
      </c>
      <c r="L21" s="141"/>
      <c r="M21" s="141"/>
      <c r="N21" s="141"/>
      <c r="O21" s="141"/>
      <c r="P21" s="141"/>
    </row>
    <row r="22" spans="1:16" ht="30">
      <c r="A22" s="142">
        <v>13</v>
      </c>
      <c r="B22" s="146" t="s">
        <v>204</v>
      </c>
      <c r="C22" s="141">
        <v>772.759</v>
      </c>
      <c r="D22" s="140">
        <v>772.759</v>
      </c>
      <c r="E22" s="141"/>
      <c r="F22" s="141"/>
      <c r="G22" s="141"/>
      <c r="H22" s="141"/>
      <c r="I22" s="141"/>
      <c r="J22" s="141"/>
      <c r="K22" s="141">
        <v>0</v>
      </c>
      <c r="L22" s="141"/>
      <c r="M22" s="141"/>
      <c r="N22" s="141"/>
      <c r="O22" s="141"/>
      <c r="P22" s="141"/>
    </row>
    <row r="23" spans="1:16" ht="15">
      <c r="A23" s="142">
        <v>14</v>
      </c>
      <c r="B23" s="146" t="s">
        <v>205</v>
      </c>
      <c r="C23" s="141">
        <v>5524.820899999999</v>
      </c>
      <c r="D23" s="141">
        <v>5524.820899999999</v>
      </c>
      <c r="E23" s="141"/>
      <c r="F23" s="141"/>
      <c r="G23" s="141"/>
      <c r="H23" s="141"/>
      <c r="I23" s="141"/>
      <c r="J23" s="141"/>
      <c r="K23" s="141">
        <v>0</v>
      </c>
      <c r="L23" s="141"/>
      <c r="M23" s="141"/>
      <c r="N23" s="141"/>
      <c r="O23" s="141"/>
      <c r="P23" s="141"/>
    </row>
    <row r="24" spans="1:16" ht="15">
      <c r="A24" s="142">
        <v>15</v>
      </c>
      <c r="B24" s="146" t="s">
        <v>206</v>
      </c>
      <c r="C24" s="141">
        <v>6580.259999999998</v>
      </c>
      <c r="D24" s="141">
        <v>6580.259999999998</v>
      </c>
      <c r="E24" s="141"/>
      <c r="F24" s="141"/>
      <c r="G24" s="141"/>
      <c r="H24" s="141"/>
      <c r="I24" s="141"/>
      <c r="J24" s="141"/>
      <c r="K24" s="141">
        <v>0</v>
      </c>
      <c r="L24" s="141"/>
      <c r="M24" s="141"/>
      <c r="N24" s="141"/>
      <c r="O24" s="141"/>
      <c r="P24" s="141"/>
    </row>
    <row r="25" spans="1:16" ht="30">
      <c r="A25" s="142">
        <v>16</v>
      </c>
      <c r="B25" s="146" t="s">
        <v>207</v>
      </c>
      <c r="C25" s="141">
        <v>6518.003000000001</v>
      </c>
      <c r="D25" s="140">
        <v>6518.003000000001</v>
      </c>
      <c r="E25" s="141"/>
      <c r="F25" s="141"/>
      <c r="G25" s="141"/>
      <c r="H25" s="141"/>
      <c r="I25" s="141"/>
      <c r="J25" s="141"/>
      <c r="K25" s="141">
        <v>0</v>
      </c>
      <c r="L25" s="141"/>
      <c r="M25" s="141"/>
      <c r="N25" s="141"/>
      <c r="O25" s="141"/>
      <c r="P25" s="141"/>
    </row>
    <row r="26" spans="1:16" ht="30">
      <c r="A26" s="142">
        <v>17</v>
      </c>
      <c r="B26" s="146" t="s">
        <v>208</v>
      </c>
      <c r="C26" s="141">
        <v>482.52000000000044</v>
      </c>
      <c r="D26" s="141">
        <v>482.52000000000044</v>
      </c>
      <c r="E26" s="141"/>
      <c r="F26" s="141"/>
      <c r="G26" s="141"/>
      <c r="H26" s="141"/>
      <c r="I26" s="141"/>
      <c r="J26" s="141"/>
      <c r="K26" s="141">
        <v>0</v>
      </c>
      <c r="L26" s="141"/>
      <c r="M26" s="141"/>
      <c r="N26" s="141"/>
      <c r="O26" s="141"/>
      <c r="P26" s="141"/>
    </row>
    <row r="27" spans="1:16" ht="15">
      <c r="A27" s="142">
        <v>18</v>
      </c>
      <c r="B27" s="146" t="s">
        <v>209</v>
      </c>
      <c r="C27" s="141">
        <v>5448.0999999999985</v>
      </c>
      <c r="D27" s="141">
        <v>5448.0999999999985</v>
      </c>
      <c r="E27" s="141"/>
      <c r="F27" s="141"/>
      <c r="G27" s="141"/>
      <c r="H27" s="141"/>
      <c r="I27" s="141"/>
      <c r="J27" s="141"/>
      <c r="K27" s="141">
        <v>0</v>
      </c>
      <c r="L27" s="141"/>
      <c r="M27" s="141"/>
      <c r="N27" s="141"/>
      <c r="O27" s="141"/>
      <c r="P27" s="141"/>
    </row>
    <row r="28" spans="1:16" ht="30">
      <c r="A28" s="142">
        <v>19</v>
      </c>
      <c r="B28" s="146" t="s">
        <v>210</v>
      </c>
      <c r="C28" s="141">
        <v>1304.103</v>
      </c>
      <c r="D28" s="141">
        <v>1304.103</v>
      </c>
      <c r="E28" s="141"/>
      <c r="F28" s="141"/>
      <c r="G28" s="141"/>
      <c r="H28" s="141"/>
      <c r="I28" s="141"/>
      <c r="J28" s="141"/>
      <c r="K28" s="141">
        <v>0</v>
      </c>
      <c r="L28" s="141"/>
      <c r="M28" s="141"/>
      <c r="N28" s="141"/>
      <c r="O28" s="141"/>
      <c r="P28" s="141"/>
    </row>
    <row r="29" spans="1:16" ht="15">
      <c r="A29" s="142">
        <v>20</v>
      </c>
      <c r="B29" s="146" t="s">
        <v>211</v>
      </c>
      <c r="C29" s="141">
        <v>1500</v>
      </c>
      <c r="D29" s="141"/>
      <c r="E29" s="141"/>
      <c r="F29" s="141"/>
      <c r="G29" s="141"/>
      <c r="H29" s="141"/>
      <c r="I29" s="141"/>
      <c r="J29" s="141"/>
      <c r="K29" s="141">
        <v>0</v>
      </c>
      <c r="L29" s="141"/>
      <c r="M29" s="141"/>
      <c r="N29" s="141">
        <v>1500</v>
      </c>
      <c r="O29" s="141"/>
      <c r="P29" s="141"/>
    </row>
    <row r="30" spans="1:16" ht="15">
      <c r="A30" s="142">
        <v>21</v>
      </c>
      <c r="B30" s="146" t="s">
        <v>212</v>
      </c>
      <c r="C30" s="141">
        <v>5850</v>
      </c>
      <c r="D30" s="141"/>
      <c r="E30" s="141">
        <v>5850</v>
      </c>
      <c r="F30" s="141"/>
      <c r="G30" s="141"/>
      <c r="H30" s="141"/>
      <c r="I30" s="141"/>
      <c r="J30" s="141"/>
      <c r="K30" s="141">
        <v>0</v>
      </c>
      <c r="L30" s="141"/>
      <c r="M30" s="141"/>
      <c r="N30" s="141"/>
      <c r="O30" s="141"/>
      <c r="P30" s="141"/>
    </row>
    <row r="31" spans="1:16" ht="15">
      <c r="A31" s="142">
        <v>22</v>
      </c>
      <c r="B31" s="146" t="s">
        <v>213</v>
      </c>
      <c r="C31" s="141">
        <v>584.2740000000013</v>
      </c>
      <c r="D31" s="141"/>
      <c r="E31" s="141">
        <v>584.2740000000013</v>
      </c>
      <c r="F31" s="141"/>
      <c r="G31" s="141"/>
      <c r="H31" s="141"/>
      <c r="I31" s="141"/>
      <c r="J31" s="141"/>
      <c r="K31" s="141">
        <v>0</v>
      </c>
      <c r="L31" s="141"/>
      <c r="M31" s="141"/>
      <c r="N31" s="141"/>
      <c r="O31" s="141"/>
      <c r="P31" s="141"/>
    </row>
    <row r="32" spans="1:16" ht="15">
      <c r="A32" s="142">
        <v>23</v>
      </c>
      <c r="B32" s="146" t="s">
        <v>214</v>
      </c>
      <c r="C32" s="141">
        <v>20000</v>
      </c>
      <c r="D32" s="141"/>
      <c r="E32" s="141">
        <v>20000</v>
      </c>
      <c r="F32" s="141"/>
      <c r="G32" s="141"/>
      <c r="H32" s="141"/>
      <c r="I32" s="141"/>
      <c r="J32" s="141"/>
      <c r="K32" s="141">
        <v>0</v>
      </c>
      <c r="L32" s="141"/>
      <c r="M32" s="141"/>
      <c r="N32" s="141"/>
      <c r="O32" s="141"/>
      <c r="P32" s="141"/>
    </row>
    <row r="33" spans="1:16" ht="20.25" customHeight="1">
      <c r="A33" s="142">
        <v>24</v>
      </c>
      <c r="B33" s="146" t="s">
        <v>215</v>
      </c>
      <c r="C33" s="141">
        <v>825.4369999999999</v>
      </c>
      <c r="D33" s="141"/>
      <c r="E33" s="141"/>
      <c r="F33" s="141">
        <v>825.4369999999999</v>
      </c>
      <c r="G33" s="141"/>
      <c r="H33" s="141"/>
      <c r="I33" s="141"/>
      <c r="J33" s="141"/>
      <c r="K33" s="141">
        <v>0</v>
      </c>
      <c r="L33" s="141"/>
      <c r="M33" s="141"/>
      <c r="N33" s="141"/>
      <c r="O33" s="141"/>
      <c r="P33" s="141"/>
    </row>
    <row r="34" spans="1:16" ht="20.25" customHeight="1">
      <c r="A34" s="142">
        <v>25</v>
      </c>
      <c r="B34" s="146" t="s">
        <v>216</v>
      </c>
      <c r="C34" s="141">
        <v>5286.401381000003</v>
      </c>
      <c r="D34" s="141"/>
      <c r="E34" s="141"/>
      <c r="F34" s="140">
        <v>5286.401381000003</v>
      </c>
      <c r="G34" s="141"/>
      <c r="H34" s="141"/>
      <c r="I34" s="141"/>
      <c r="J34" s="141"/>
      <c r="K34" s="141">
        <v>0</v>
      </c>
      <c r="L34" s="141"/>
      <c r="M34" s="141"/>
      <c r="N34" s="141"/>
      <c r="O34" s="141"/>
      <c r="P34" s="141"/>
    </row>
    <row r="35" spans="1:16" ht="30" customHeight="1">
      <c r="A35" s="142">
        <v>26</v>
      </c>
      <c r="B35" s="146" t="s">
        <v>217</v>
      </c>
      <c r="C35" s="141">
        <v>11754.589</v>
      </c>
      <c r="D35" s="141"/>
      <c r="E35" s="141"/>
      <c r="F35" s="141"/>
      <c r="G35" s="141"/>
      <c r="H35" s="141"/>
      <c r="I35" s="141"/>
      <c r="J35" s="141"/>
      <c r="K35" s="141">
        <v>0</v>
      </c>
      <c r="L35" s="141"/>
      <c r="M35" s="141"/>
      <c r="N35" s="141"/>
      <c r="O35" s="141">
        <v>11754.589</v>
      </c>
      <c r="P35" s="141"/>
    </row>
    <row r="36" spans="1:16" ht="30">
      <c r="A36" s="142">
        <v>27</v>
      </c>
      <c r="B36" s="146" t="s">
        <v>218</v>
      </c>
      <c r="C36" s="141">
        <v>5267.875</v>
      </c>
      <c r="D36" s="141"/>
      <c r="E36" s="141"/>
      <c r="F36" s="141">
        <v>5267.875</v>
      </c>
      <c r="G36" s="141"/>
      <c r="H36" s="141"/>
      <c r="I36" s="141"/>
      <c r="J36" s="141"/>
      <c r="K36" s="141">
        <v>0</v>
      </c>
      <c r="L36" s="141"/>
      <c r="M36" s="141"/>
      <c r="N36" s="141"/>
      <c r="O36" s="141"/>
      <c r="P36" s="141"/>
    </row>
    <row r="37" spans="1:16" ht="30">
      <c r="A37" s="142">
        <v>28</v>
      </c>
      <c r="B37" s="146" t="s">
        <v>219</v>
      </c>
      <c r="C37" s="141">
        <v>25464.559999999998</v>
      </c>
      <c r="D37" s="141"/>
      <c r="E37" s="141"/>
      <c r="F37" s="141">
        <v>25464.559999999998</v>
      </c>
      <c r="G37" s="141"/>
      <c r="H37" s="141"/>
      <c r="I37" s="141"/>
      <c r="J37" s="141"/>
      <c r="K37" s="141">
        <v>0</v>
      </c>
      <c r="L37" s="141"/>
      <c r="M37" s="141"/>
      <c r="N37" s="141"/>
      <c r="O37" s="141"/>
      <c r="P37" s="141"/>
    </row>
    <row r="38" spans="1:16" ht="15">
      <c r="A38" s="142">
        <v>29</v>
      </c>
      <c r="B38" s="146" t="s">
        <v>220</v>
      </c>
      <c r="C38" s="141">
        <v>2072.9500000000007</v>
      </c>
      <c r="D38" s="141"/>
      <c r="E38" s="141"/>
      <c r="F38" s="141">
        <v>2072.9500000000007</v>
      </c>
      <c r="G38" s="141"/>
      <c r="H38" s="141"/>
      <c r="I38" s="141"/>
      <c r="J38" s="141"/>
      <c r="K38" s="141">
        <v>0</v>
      </c>
      <c r="L38" s="141"/>
      <c r="M38" s="141"/>
      <c r="N38" s="141"/>
      <c r="O38" s="141"/>
      <c r="P38" s="141"/>
    </row>
    <row r="39" spans="1:16" ht="15">
      <c r="A39" s="142">
        <v>30</v>
      </c>
      <c r="B39" s="146" t="s">
        <v>221</v>
      </c>
      <c r="C39" s="141">
        <v>4038.112000000001</v>
      </c>
      <c r="D39" s="141"/>
      <c r="E39" s="141"/>
      <c r="F39" s="141">
        <v>4038.112000000001</v>
      </c>
      <c r="G39" s="141"/>
      <c r="H39" s="141"/>
      <c r="I39" s="141"/>
      <c r="J39" s="141"/>
      <c r="K39" s="141">
        <v>0</v>
      </c>
      <c r="L39" s="141"/>
      <c r="M39" s="141"/>
      <c r="N39" s="141"/>
      <c r="O39" s="141"/>
      <c r="P39" s="141"/>
    </row>
    <row r="40" spans="1:16" ht="91.5" customHeight="1">
      <c r="A40" s="142">
        <v>31</v>
      </c>
      <c r="B40" s="146" t="s">
        <v>222</v>
      </c>
      <c r="C40" s="141">
        <v>78000</v>
      </c>
      <c r="D40" s="141"/>
      <c r="E40" s="141"/>
      <c r="F40" s="141"/>
      <c r="G40" s="141"/>
      <c r="H40" s="141"/>
      <c r="I40" s="141"/>
      <c r="J40" s="141"/>
      <c r="K40" s="141">
        <v>78000</v>
      </c>
      <c r="L40" s="141"/>
      <c r="M40" s="141">
        <v>70000</v>
      </c>
      <c r="N40" s="141"/>
      <c r="O40" s="141"/>
      <c r="P40" s="141"/>
    </row>
    <row r="41" spans="1:16" ht="15">
      <c r="A41" s="142">
        <v>32</v>
      </c>
      <c r="B41" s="146" t="s">
        <v>223</v>
      </c>
      <c r="C41" s="141">
        <v>21000</v>
      </c>
      <c r="D41" s="141"/>
      <c r="E41" s="141"/>
      <c r="F41" s="141"/>
      <c r="G41" s="141"/>
      <c r="H41" s="141"/>
      <c r="I41" s="141"/>
      <c r="J41" s="141"/>
      <c r="K41" s="141">
        <v>21000</v>
      </c>
      <c r="L41" s="141"/>
      <c r="M41" s="141"/>
      <c r="N41" s="141"/>
      <c r="O41" s="141"/>
      <c r="P41" s="141"/>
    </row>
    <row r="42" spans="1:16" ht="15">
      <c r="A42" s="142">
        <v>33</v>
      </c>
      <c r="B42" s="146" t="s">
        <v>224</v>
      </c>
      <c r="C42" s="141">
        <v>1000</v>
      </c>
      <c r="D42" s="141"/>
      <c r="E42" s="141"/>
      <c r="F42" s="141"/>
      <c r="G42" s="141"/>
      <c r="H42" s="141"/>
      <c r="I42" s="141"/>
      <c r="J42" s="141"/>
      <c r="K42" s="141">
        <v>1000</v>
      </c>
      <c r="L42" s="141"/>
      <c r="M42" s="141"/>
      <c r="N42" s="141"/>
      <c r="O42" s="141"/>
      <c r="P42" s="141"/>
    </row>
    <row r="43" spans="1:16" ht="15">
      <c r="A43" s="142">
        <v>34</v>
      </c>
      <c r="B43" s="146" t="s">
        <v>225</v>
      </c>
      <c r="C43" s="141">
        <v>1198.7700000000004</v>
      </c>
      <c r="D43" s="141"/>
      <c r="E43" s="141"/>
      <c r="F43" s="141"/>
      <c r="G43" s="141"/>
      <c r="H43" s="141"/>
      <c r="I43" s="141"/>
      <c r="J43" s="141"/>
      <c r="K43" s="141">
        <v>0</v>
      </c>
      <c r="L43" s="141"/>
      <c r="M43" s="141"/>
      <c r="N43" s="141">
        <v>1198.7700000000004</v>
      </c>
      <c r="O43" s="141"/>
      <c r="P43" s="141"/>
    </row>
    <row r="44" spans="1:16" ht="34.5" customHeight="1">
      <c r="A44" s="142">
        <v>35</v>
      </c>
      <c r="B44" s="364" t="s">
        <v>154</v>
      </c>
      <c r="C44" s="365">
        <v>6300</v>
      </c>
      <c r="D44" s="365"/>
      <c r="E44" s="365"/>
      <c r="F44" s="365"/>
      <c r="G44" s="365"/>
      <c r="H44" s="365"/>
      <c r="I44" s="365"/>
      <c r="J44" s="365"/>
      <c r="K44" s="365"/>
      <c r="L44" s="365"/>
      <c r="M44" s="365"/>
      <c r="N44" s="365"/>
      <c r="O44" s="365"/>
      <c r="P44" s="365">
        <v>6300</v>
      </c>
    </row>
    <row r="45" spans="1:16" ht="15">
      <c r="A45" s="142">
        <v>36</v>
      </c>
      <c r="B45" s="502" t="s">
        <v>155</v>
      </c>
      <c r="C45" s="503">
        <v>23200</v>
      </c>
      <c r="D45" s="503"/>
      <c r="E45" s="503"/>
      <c r="F45" s="503"/>
      <c r="G45" s="503"/>
      <c r="H45" s="503"/>
      <c r="I45" s="503"/>
      <c r="J45" s="503"/>
      <c r="K45" s="503"/>
      <c r="L45" s="503"/>
      <c r="M45" s="503"/>
      <c r="N45" s="503"/>
      <c r="O45" s="503"/>
      <c r="P45" s="503">
        <v>23200</v>
      </c>
    </row>
  </sheetData>
  <sheetProtection/>
  <mergeCells count="20">
    <mergeCell ref="O5:O7"/>
    <mergeCell ref="P5:P7"/>
    <mergeCell ref="K6:K7"/>
    <mergeCell ref="L6:M6"/>
    <mergeCell ref="G5:G7"/>
    <mergeCell ref="H5:H7"/>
    <mergeCell ref="I5:I7"/>
    <mergeCell ref="J5:J7"/>
    <mergeCell ref="K5:M5"/>
    <mergeCell ref="N5:N7"/>
    <mergeCell ref="M1:P1"/>
    <mergeCell ref="A2:P2"/>
    <mergeCell ref="A3:P3"/>
    <mergeCell ref="M4:P4"/>
    <mergeCell ref="A5:A7"/>
    <mergeCell ref="B5:B7"/>
    <mergeCell ref="C5:C7"/>
    <mergeCell ref="D5:D7"/>
    <mergeCell ref="E5:E7"/>
    <mergeCell ref="F5:F7"/>
  </mergeCells>
  <printOptions/>
  <pageMargins left="0.2" right="0.2" top="0.3" bottom="0.3" header="0.3" footer="0.3"/>
  <pageSetup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dimension ref="A1:S204"/>
  <sheetViews>
    <sheetView zoomScalePageLayoutView="0" workbookViewId="0" topLeftCell="A7">
      <selection activeCell="C66" sqref="C66"/>
    </sheetView>
  </sheetViews>
  <sheetFormatPr defaultColWidth="9.140625" defaultRowHeight="18.75" customHeight="1"/>
  <cols>
    <col min="1" max="1" width="4.7109375" style="147" customWidth="1"/>
    <col min="2" max="2" width="33.28125" style="148" customWidth="1"/>
    <col min="3" max="3" width="11.28125" style="154" customWidth="1"/>
    <col min="4" max="4" width="9.28125" style="155" customWidth="1"/>
    <col min="5" max="5" width="7.8515625" style="154" customWidth="1"/>
    <col min="6" max="6" width="8.57421875" style="154" customWidth="1"/>
    <col min="7" max="7" width="8.28125" style="154" customWidth="1"/>
    <col min="8" max="8" width="9.8515625" style="154" customWidth="1"/>
    <col min="9" max="9" width="8.7109375" style="154" customWidth="1"/>
    <col min="10" max="10" width="7.8515625" style="154" customWidth="1"/>
    <col min="11" max="11" width="8.8515625" style="154" customWidth="1"/>
    <col min="12" max="13" width="7.8515625" style="154" customWidth="1"/>
    <col min="14" max="14" width="10.140625" style="154" customWidth="1"/>
    <col min="15" max="15" width="7.8515625" style="154" customWidth="1"/>
    <col min="16" max="16" width="8.57421875" style="154" customWidth="1"/>
    <col min="17" max="17" width="17.28125" style="152" customWidth="1"/>
    <col min="18" max="18" width="10.57421875" style="152" bestFit="1" customWidth="1"/>
    <col min="19" max="16384" width="9.140625" style="152" customWidth="1"/>
  </cols>
  <sheetData>
    <row r="1" spans="3:16" ht="21" customHeight="1">
      <c r="C1" s="149"/>
      <c r="D1" s="150"/>
      <c r="E1" s="149"/>
      <c r="F1" s="151"/>
      <c r="G1" s="151"/>
      <c r="H1" s="151"/>
      <c r="I1" s="151"/>
      <c r="J1" s="149"/>
      <c r="K1" s="149"/>
      <c r="L1" s="149"/>
      <c r="M1" s="149"/>
      <c r="N1" s="559" t="s">
        <v>674</v>
      </c>
      <c r="O1" s="559"/>
      <c r="P1" s="559"/>
    </row>
    <row r="2" spans="1:16" s="153" customFormat="1" ht="18.75" customHeight="1">
      <c r="A2" s="558" t="s">
        <v>676</v>
      </c>
      <c r="B2" s="558"/>
      <c r="C2" s="558"/>
      <c r="D2" s="558"/>
      <c r="E2" s="558"/>
      <c r="F2" s="558"/>
      <c r="G2" s="558"/>
      <c r="H2" s="558"/>
      <c r="I2" s="558"/>
      <c r="J2" s="558"/>
      <c r="K2" s="558"/>
      <c r="L2" s="558"/>
      <c r="M2" s="558"/>
      <c r="N2" s="558"/>
      <c r="O2" s="558"/>
      <c r="P2" s="558"/>
    </row>
    <row r="3" spans="1:16" s="153" customFormat="1" ht="18.75" customHeight="1">
      <c r="A3" s="558" t="s">
        <v>677</v>
      </c>
      <c r="B3" s="558"/>
      <c r="C3" s="558"/>
      <c r="D3" s="558"/>
      <c r="E3" s="558"/>
      <c r="F3" s="558"/>
      <c r="G3" s="558"/>
      <c r="H3" s="558"/>
      <c r="I3" s="558"/>
      <c r="J3" s="558"/>
      <c r="K3" s="558"/>
      <c r="L3" s="558"/>
      <c r="M3" s="558"/>
      <c r="N3" s="558"/>
      <c r="O3" s="558"/>
      <c r="P3" s="558"/>
    </row>
    <row r="4" spans="1:16" s="153" customFormat="1" ht="20.25" customHeight="1">
      <c r="A4" s="560" t="str">
        <f>'39'!A3:P3</f>
        <v>(Kèm theo Công văn số 3599/STC-KHNS ngày  5/12/2019 của  Sở Tài chính)</v>
      </c>
      <c r="B4" s="561"/>
      <c r="C4" s="561"/>
      <c r="D4" s="561"/>
      <c r="E4" s="561"/>
      <c r="F4" s="561"/>
      <c r="G4" s="561"/>
      <c r="H4" s="561"/>
      <c r="I4" s="561"/>
      <c r="J4" s="561"/>
      <c r="K4" s="561"/>
      <c r="L4" s="561"/>
      <c r="M4" s="561"/>
      <c r="N4" s="561"/>
      <c r="O4" s="561"/>
      <c r="P4" s="561"/>
    </row>
    <row r="5" spans="6:16" ht="18.75" customHeight="1">
      <c r="F5" s="156"/>
      <c r="G5" s="156"/>
      <c r="H5" s="156"/>
      <c r="I5" s="156"/>
      <c r="J5" s="156"/>
      <c r="K5" s="156"/>
      <c r="L5" s="156"/>
      <c r="M5" s="156"/>
      <c r="N5" s="562" t="s">
        <v>52</v>
      </c>
      <c r="O5" s="562"/>
      <c r="P5" s="562"/>
    </row>
    <row r="6" spans="1:16" s="157" customFormat="1" ht="18.75" customHeight="1">
      <c r="A6" s="563" t="s">
        <v>2</v>
      </c>
      <c r="B6" s="563" t="s">
        <v>226</v>
      </c>
      <c r="C6" s="555" t="s">
        <v>187</v>
      </c>
      <c r="D6" s="556" t="s">
        <v>227</v>
      </c>
      <c r="E6" s="557" t="s">
        <v>228</v>
      </c>
      <c r="F6" s="557" t="s">
        <v>169</v>
      </c>
      <c r="G6" s="557" t="s">
        <v>170</v>
      </c>
      <c r="H6" s="557" t="s">
        <v>171</v>
      </c>
      <c r="I6" s="557" t="s">
        <v>229</v>
      </c>
      <c r="J6" s="557" t="s">
        <v>173</v>
      </c>
      <c r="K6" s="557" t="s">
        <v>174</v>
      </c>
      <c r="L6" s="566" t="s">
        <v>189</v>
      </c>
      <c r="M6" s="566" t="s">
        <v>230</v>
      </c>
      <c r="N6" s="557" t="s">
        <v>180</v>
      </c>
      <c r="O6" s="557" t="s">
        <v>176</v>
      </c>
      <c r="P6" s="557" t="s">
        <v>231</v>
      </c>
    </row>
    <row r="7" spans="1:16" s="157" customFormat="1" ht="18.75" customHeight="1">
      <c r="A7" s="564"/>
      <c r="B7" s="564"/>
      <c r="C7" s="555"/>
      <c r="D7" s="556"/>
      <c r="E7" s="557"/>
      <c r="F7" s="557"/>
      <c r="G7" s="557"/>
      <c r="H7" s="557"/>
      <c r="I7" s="557"/>
      <c r="J7" s="557"/>
      <c r="K7" s="557"/>
      <c r="L7" s="567"/>
      <c r="M7" s="567"/>
      <c r="N7" s="557"/>
      <c r="O7" s="557"/>
      <c r="P7" s="557"/>
    </row>
    <row r="8" spans="1:17" s="157" customFormat="1" ht="18.75" customHeight="1">
      <c r="A8" s="564"/>
      <c r="B8" s="564"/>
      <c r="C8" s="555"/>
      <c r="D8" s="556"/>
      <c r="E8" s="557"/>
      <c r="F8" s="557"/>
      <c r="G8" s="557"/>
      <c r="H8" s="557"/>
      <c r="I8" s="557"/>
      <c r="J8" s="557"/>
      <c r="K8" s="557"/>
      <c r="L8" s="567"/>
      <c r="M8" s="567"/>
      <c r="N8" s="557"/>
      <c r="O8" s="557"/>
      <c r="P8" s="557"/>
      <c r="Q8" s="158"/>
    </row>
    <row r="9" spans="1:16" s="159" customFormat="1" ht="18.75" customHeight="1">
      <c r="A9" s="565"/>
      <c r="B9" s="565"/>
      <c r="C9" s="555"/>
      <c r="D9" s="556"/>
      <c r="E9" s="557"/>
      <c r="F9" s="557"/>
      <c r="G9" s="557"/>
      <c r="H9" s="557"/>
      <c r="I9" s="557"/>
      <c r="J9" s="557"/>
      <c r="K9" s="557"/>
      <c r="L9" s="568"/>
      <c r="M9" s="568"/>
      <c r="N9" s="557"/>
      <c r="O9" s="557"/>
      <c r="P9" s="557"/>
    </row>
    <row r="10" spans="1:19" s="166" customFormat="1" ht="18.75" customHeight="1">
      <c r="A10" s="160"/>
      <c r="B10" s="161" t="s">
        <v>232</v>
      </c>
      <c r="C10" s="162">
        <v>2875714.1648257044</v>
      </c>
      <c r="D10" s="163">
        <v>629873.1383079238</v>
      </c>
      <c r="E10" s="162">
        <v>40420</v>
      </c>
      <c r="F10" s="162">
        <v>953235</v>
      </c>
      <c r="G10" s="162">
        <v>72923.93425925926</v>
      </c>
      <c r="H10" s="162">
        <v>20105</v>
      </c>
      <c r="I10" s="162">
        <v>200465</v>
      </c>
      <c r="J10" s="162">
        <v>12425</v>
      </c>
      <c r="K10" s="162">
        <v>43903.05</v>
      </c>
      <c r="L10" s="162">
        <v>74618.2</v>
      </c>
      <c r="M10" s="162">
        <v>51904.79166666667</v>
      </c>
      <c r="N10" s="162">
        <v>493236.80205607624</v>
      </c>
      <c r="O10" s="162">
        <v>208811.24853577794</v>
      </c>
      <c r="P10" s="162">
        <v>4130</v>
      </c>
      <c r="Q10" s="164"/>
      <c r="R10" s="164"/>
      <c r="S10" s="165"/>
    </row>
    <row r="11" spans="1:17" s="172" customFormat="1" ht="18.75" customHeight="1">
      <c r="A11" s="167">
        <v>1</v>
      </c>
      <c r="B11" s="168" t="s">
        <v>233</v>
      </c>
      <c r="C11" s="169">
        <v>142556.46315789473</v>
      </c>
      <c r="D11" s="170"/>
      <c r="E11" s="171"/>
      <c r="F11" s="171"/>
      <c r="G11" s="171"/>
      <c r="H11" s="171"/>
      <c r="I11" s="171">
        <v>50871</v>
      </c>
      <c r="J11" s="171"/>
      <c r="K11" s="171"/>
      <c r="L11" s="171">
        <v>74618.2</v>
      </c>
      <c r="M11" s="171"/>
      <c r="N11" s="171">
        <v>17067.263157894737</v>
      </c>
      <c r="O11" s="171"/>
      <c r="P11" s="171"/>
      <c r="Q11" s="164"/>
    </row>
    <row r="12" spans="1:17" s="172" customFormat="1" ht="18.75" customHeight="1">
      <c r="A12" s="173">
        <v>2</v>
      </c>
      <c r="B12" s="174" t="s">
        <v>234</v>
      </c>
      <c r="C12" s="175">
        <v>108705.58280051152</v>
      </c>
      <c r="D12" s="176">
        <v>1504</v>
      </c>
      <c r="E12" s="177"/>
      <c r="F12" s="177"/>
      <c r="G12" s="177"/>
      <c r="H12" s="177"/>
      <c r="I12" s="177">
        <v>20320</v>
      </c>
      <c r="J12" s="177">
        <v>180</v>
      </c>
      <c r="K12" s="177"/>
      <c r="L12" s="177"/>
      <c r="M12" s="177">
        <v>51424.79166666667</v>
      </c>
      <c r="N12" s="177">
        <v>35276.79113384485</v>
      </c>
      <c r="O12" s="177"/>
      <c r="P12" s="177"/>
      <c r="Q12" s="164"/>
    </row>
    <row r="13" spans="1:17" s="182" customFormat="1" ht="27" customHeight="1">
      <c r="A13" s="173">
        <v>3</v>
      </c>
      <c r="B13" s="174" t="s">
        <v>235</v>
      </c>
      <c r="C13" s="175">
        <v>480</v>
      </c>
      <c r="D13" s="178"/>
      <c r="E13" s="178"/>
      <c r="F13" s="178"/>
      <c r="G13" s="178"/>
      <c r="H13" s="178"/>
      <c r="I13" s="178"/>
      <c r="J13" s="178"/>
      <c r="K13" s="178"/>
      <c r="L13" s="178"/>
      <c r="M13" s="178">
        <v>480</v>
      </c>
      <c r="N13" s="178"/>
      <c r="O13" s="178"/>
      <c r="P13" s="178"/>
      <c r="Q13" s="164"/>
    </row>
    <row r="14" spans="1:17" s="186" customFormat="1" ht="22.5" customHeight="1">
      <c r="A14" s="173">
        <v>4</v>
      </c>
      <c r="B14" s="183" t="s">
        <v>236</v>
      </c>
      <c r="C14" s="184">
        <v>2730</v>
      </c>
      <c r="D14" s="178"/>
      <c r="E14" s="178"/>
      <c r="F14" s="178"/>
      <c r="G14" s="178"/>
      <c r="H14" s="178"/>
      <c r="I14" s="178">
        <v>2730</v>
      </c>
      <c r="J14" s="178"/>
      <c r="K14" s="178"/>
      <c r="L14" s="178"/>
      <c r="M14" s="178"/>
      <c r="N14" s="178"/>
      <c r="O14" s="178"/>
      <c r="P14" s="178"/>
      <c r="Q14" s="185"/>
    </row>
    <row r="15" spans="1:17" s="187" customFormat="1" ht="18.75" customHeight="1">
      <c r="A15" s="173">
        <v>5</v>
      </c>
      <c r="B15" s="174" t="s">
        <v>237</v>
      </c>
      <c r="C15" s="175">
        <v>20962</v>
      </c>
      <c r="D15" s="178"/>
      <c r="E15" s="178"/>
      <c r="F15" s="178"/>
      <c r="G15" s="178"/>
      <c r="H15" s="178"/>
      <c r="I15" s="178">
        <v>300</v>
      </c>
      <c r="J15" s="178">
        <v>10868</v>
      </c>
      <c r="K15" s="178"/>
      <c r="L15" s="178"/>
      <c r="M15" s="178"/>
      <c r="N15" s="178">
        <v>9794</v>
      </c>
      <c r="O15" s="178"/>
      <c r="P15" s="178"/>
      <c r="Q15" s="164"/>
    </row>
    <row r="16" spans="1:17" s="188" customFormat="1" ht="18.75" customHeight="1">
      <c r="A16" s="173">
        <v>6</v>
      </c>
      <c r="B16" s="174" t="s">
        <v>238</v>
      </c>
      <c r="C16" s="175">
        <v>14749.767441860466</v>
      </c>
      <c r="D16" s="178"/>
      <c r="E16" s="178"/>
      <c r="F16" s="178"/>
      <c r="G16" s="178"/>
      <c r="H16" s="178"/>
      <c r="I16" s="178"/>
      <c r="J16" s="178"/>
      <c r="K16" s="178"/>
      <c r="L16" s="178"/>
      <c r="M16" s="178"/>
      <c r="N16" s="178">
        <v>14749.767441860466</v>
      </c>
      <c r="O16" s="178"/>
      <c r="P16" s="178"/>
      <c r="Q16" s="164"/>
    </row>
    <row r="17" spans="1:17" s="188" customFormat="1" ht="18.75" customHeight="1">
      <c r="A17" s="173">
        <v>7</v>
      </c>
      <c r="B17" s="174" t="s">
        <v>239</v>
      </c>
      <c r="C17" s="175">
        <v>17442</v>
      </c>
      <c r="D17" s="178">
        <v>315</v>
      </c>
      <c r="E17" s="179"/>
      <c r="F17" s="179"/>
      <c r="G17" s="179"/>
      <c r="H17" s="179"/>
      <c r="I17" s="179"/>
      <c r="J17" s="179"/>
      <c r="K17" s="179">
        <v>7585</v>
      </c>
      <c r="L17" s="179"/>
      <c r="M17" s="179"/>
      <c r="N17" s="179">
        <v>9542</v>
      </c>
      <c r="O17" s="179"/>
      <c r="P17" s="179"/>
      <c r="Q17" s="164"/>
    </row>
    <row r="18" spans="1:17" s="188" customFormat="1" ht="18.75" customHeight="1">
      <c r="A18" s="173">
        <v>8</v>
      </c>
      <c r="B18" s="174" t="s">
        <v>240</v>
      </c>
      <c r="C18" s="175">
        <v>13875.285714285714</v>
      </c>
      <c r="D18" s="178">
        <v>990</v>
      </c>
      <c r="E18" s="179"/>
      <c r="F18" s="179"/>
      <c r="G18" s="179"/>
      <c r="H18" s="179"/>
      <c r="I18" s="179"/>
      <c r="J18" s="179"/>
      <c r="K18" s="179"/>
      <c r="L18" s="179"/>
      <c r="M18" s="179"/>
      <c r="N18" s="179">
        <v>10031.285714285714</v>
      </c>
      <c r="O18" s="179">
        <v>2854</v>
      </c>
      <c r="P18" s="179"/>
      <c r="Q18" s="164"/>
    </row>
    <row r="19" spans="1:17" s="188" customFormat="1" ht="18.75" customHeight="1">
      <c r="A19" s="173">
        <v>9</v>
      </c>
      <c r="B19" s="174" t="s">
        <v>241</v>
      </c>
      <c r="C19" s="175">
        <v>11816.571428571428</v>
      </c>
      <c r="D19" s="178">
        <v>315</v>
      </c>
      <c r="E19" s="179"/>
      <c r="F19" s="179"/>
      <c r="G19" s="179"/>
      <c r="H19" s="179"/>
      <c r="I19" s="179"/>
      <c r="J19" s="179"/>
      <c r="K19" s="179">
        <v>1500</v>
      </c>
      <c r="L19" s="179"/>
      <c r="M19" s="179"/>
      <c r="N19" s="179">
        <v>10001.571428571428</v>
      </c>
      <c r="O19" s="179"/>
      <c r="P19" s="179"/>
      <c r="Q19" s="164"/>
    </row>
    <row r="20" spans="1:17" s="189" customFormat="1" ht="18.75" customHeight="1">
      <c r="A20" s="173">
        <v>10</v>
      </c>
      <c r="B20" s="174" t="s">
        <v>242</v>
      </c>
      <c r="C20" s="175">
        <v>31865.254545454543</v>
      </c>
      <c r="D20" s="178">
        <v>458</v>
      </c>
      <c r="E20" s="179"/>
      <c r="F20" s="179"/>
      <c r="G20" s="179"/>
      <c r="H20" s="179"/>
      <c r="I20" s="179"/>
      <c r="J20" s="179"/>
      <c r="K20" s="179">
        <v>1771.05</v>
      </c>
      <c r="L20" s="179"/>
      <c r="M20" s="179"/>
      <c r="N20" s="179">
        <v>29636.204545454544</v>
      </c>
      <c r="O20" s="179"/>
      <c r="P20" s="179"/>
      <c r="Q20" s="164"/>
    </row>
    <row r="21" spans="1:17" s="189" customFormat="1" ht="18.75" customHeight="1">
      <c r="A21" s="173">
        <v>11</v>
      </c>
      <c r="B21" s="174" t="s">
        <v>243</v>
      </c>
      <c r="C21" s="175"/>
      <c r="D21" s="178"/>
      <c r="E21" s="179"/>
      <c r="F21" s="179"/>
      <c r="G21" s="179"/>
      <c r="H21" s="179"/>
      <c r="I21" s="179"/>
      <c r="J21" s="179"/>
      <c r="K21" s="179"/>
      <c r="L21" s="179"/>
      <c r="M21" s="179"/>
      <c r="N21" s="179"/>
      <c r="O21" s="179"/>
      <c r="P21" s="179"/>
      <c r="Q21" s="164"/>
    </row>
    <row r="22" spans="1:17" s="188" customFormat="1" ht="18" customHeight="1">
      <c r="A22" s="173">
        <v>12</v>
      </c>
      <c r="B22" s="174" t="s">
        <v>244</v>
      </c>
      <c r="C22" s="175">
        <v>38462.09090909091</v>
      </c>
      <c r="D22" s="178">
        <v>252</v>
      </c>
      <c r="E22" s="179"/>
      <c r="F22" s="179"/>
      <c r="G22" s="179"/>
      <c r="H22" s="179"/>
      <c r="I22" s="179"/>
      <c r="J22" s="179"/>
      <c r="K22" s="179">
        <v>26613</v>
      </c>
      <c r="L22" s="179"/>
      <c r="M22" s="179"/>
      <c r="N22" s="179">
        <v>11597.090909090908</v>
      </c>
      <c r="O22" s="179"/>
      <c r="P22" s="179"/>
      <c r="Q22" s="164"/>
    </row>
    <row r="23" spans="1:17" s="188" customFormat="1" ht="18.75" customHeight="1">
      <c r="A23" s="173">
        <v>13</v>
      </c>
      <c r="B23" s="174" t="s">
        <v>245</v>
      </c>
      <c r="C23" s="175">
        <v>436501.5471698113</v>
      </c>
      <c r="D23" s="178">
        <v>428238</v>
      </c>
      <c r="E23" s="179"/>
      <c r="F23" s="179"/>
      <c r="G23" s="179"/>
      <c r="H23" s="179"/>
      <c r="I23" s="179"/>
      <c r="J23" s="179"/>
      <c r="K23" s="179"/>
      <c r="L23" s="179"/>
      <c r="M23" s="179"/>
      <c r="N23" s="179">
        <v>8263.54716981132</v>
      </c>
      <c r="O23" s="179"/>
      <c r="P23" s="179"/>
      <c r="Q23" s="164"/>
    </row>
    <row r="24" spans="1:17" s="180" customFormat="1" ht="18.75" customHeight="1">
      <c r="A24" s="173">
        <v>14</v>
      </c>
      <c r="B24" s="174" t="s">
        <v>246</v>
      </c>
      <c r="C24" s="175">
        <v>19097.016666666666</v>
      </c>
      <c r="D24" s="178">
        <v>19097.016666666666</v>
      </c>
      <c r="E24" s="179"/>
      <c r="F24" s="179"/>
      <c r="G24" s="179"/>
      <c r="H24" s="179"/>
      <c r="I24" s="179"/>
      <c r="J24" s="179"/>
      <c r="K24" s="179"/>
      <c r="L24" s="179"/>
      <c r="M24" s="179"/>
      <c r="N24" s="179"/>
      <c r="O24" s="179"/>
      <c r="P24" s="179"/>
      <c r="Q24" s="164"/>
    </row>
    <row r="25" spans="1:17" s="190" customFormat="1" ht="18.75" customHeight="1">
      <c r="A25" s="173">
        <v>15</v>
      </c>
      <c r="B25" s="174" t="s">
        <v>247</v>
      </c>
      <c r="C25" s="175">
        <v>20887</v>
      </c>
      <c r="D25" s="178">
        <v>20887</v>
      </c>
      <c r="E25" s="179"/>
      <c r="F25" s="179"/>
      <c r="G25" s="179"/>
      <c r="H25" s="179"/>
      <c r="I25" s="179"/>
      <c r="J25" s="179"/>
      <c r="K25" s="179"/>
      <c r="L25" s="179"/>
      <c r="M25" s="179"/>
      <c r="N25" s="179"/>
      <c r="O25" s="179"/>
      <c r="P25" s="179"/>
      <c r="Q25" s="164"/>
    </row>
    <row r="26" spans="1:17" s="180" customFormat="1" ht="18.75" customHeight="1">
      <c r="A26" s="173">
        <v>16</v>
      </c>
      <c r="B26" s="191" t="s">
        <v>248</v>
      </c>
      <c r="C26" s="175">
        <v>17202.254237288136</v>
      </c>
      <c r="D26" s="178">
        <v>10202.254237288136</v>
      </c>
      <c r="E26" s="179"/>
      <c r="F26" s="179"/>
      <c r="G26" s="179"/>
      <c r="H26" s="179"/>
      <c r="I26" s="179">
        <v>7000</v>
      </c>
      <c r="J26" s="179"/>
      <c r="K26" s="179"/>
      <c r="L26" s="179"/>
      <c r="M26" s="179"/>
      <c r="N26" s="179"/>
      <c r="O26" s="179"/>
      <c r="P26" s="179"/>
      <c r="Q26" s="164"/>
    </row>
    <row r="27" spans="1:17" s="180" customFormat="1" ht="18.75" customHeight="1">
      <c r="A27" s="173">
        <v>17</v>
      </c>
      <c r="B27" s="174" t="s">
        <v>249</v>
      </c>
      <c r="C27" s="175">
        <v>11783</v>
      </c>
      <c r="D27" s="178">
        <v>11783</v>
      </c>
      <c r="E27" s="179"/>
      <c r="F27" s="179"/>
      <c r="G27" s="179"/>
      <c r="H27" s="179"/>
      <c r="I27" s="179"/>
      <c r="J27" s="179"/>
      <c r="K27" s="179"/>
      <c r="L27" s="179"/>
      <c r="M27" s="179"/>
      <c r="N27" s="179"/>
      <c r="O27" s="179"/>
      <c r="P27" s="179"/>
      <c r="Q27" s="164"/>
    </row>
    <row r="28" spans="1:17" s="180" customFormat="1" ht="18.75" customHeight="1">
      <c r="A28" s="173">
        <v>18</v>
      </c>
      <c r="B28" s="174" t="s">
        <v>250</v>
      </c>
      <c r="C28" s="175">
        <v>22401.704225352114</v>
      </c>
      <c r="D28" s="178">
        <v>2430</v>
      </c>
      <c r="E28" s="179"/>
      <c r="F28" s="179"/>
      <c r="G28" s="179"/>
      <c r="H28" s="179"/>
      <c r="I28" s="179"/>
      <c r="J28" s="179"/>
      <c r="K28" s="179">
        <v>2595</v>
      </c>
      <c r="L28" s="179"/>
      <c r="M28" s="179"/>
      <c r="N28" s="179">
        <v>17376.704225352114</v>
      </c>
      <c r="O28" s="179"/>
      <c r="P28" s="179"/>
      <c r="Q28" s="164"/>
    </row>
    <row r="29" spans="1:17" s="172" customFormat="1" ht="18.75" customHeight="1">
      <c r="A29" s="173">
        <v>19</v>
      </c>
      <c r="B29" s="174" t="s">
        <v>251</v>
      </c>
      <c r="C29" s="175">
        <v>567580.9411764706</v>
      </c>
      <c r="D29" s="178">
        <v>610</v>
      </c>
      <c r="E29" s="179"/>
      <c r="F29" s="179">
        <v>545756</v>
      </c>
      <c r="G29" s="179"/>
      <c r="H29" s="179"/>
      <c r="I29" s="179">
        <v>6575</v>
      </c>
      <c r="J29" s="179">
        <v>850</v>
      </c>
      <c r="K29" s="179"/>
      <c r="L29" s="179"/>
      <c r="M29" s="179"/>
      <c r="N29" s="179">
        <v>13789.941176470587</v>
      </c>
      <c r="O29" s="179"/>
      <c r="P29" s="179"/>
      <c r="Q29" s="164"/>
    </row>
    <row r="30" spans="1:17" s="192" customFormat="1" ht="18.75" customHeight="1">
      <c r="A30" s="173">
        <v>20</v>
      </c>
      <c r="B30" s="174" t="s">
        <v>252</v>
      </c>
      <c r="C30" s="175">
        <v>8216</v>
      </c>
      <c r="D30" s="178">
        <v>5216</v>
      </c>
      <c r="E30" s="179"/>
      <c r="F30" s="179"/>
      <c r="G30" s="179"/>
      <c r="H30" s="179"/>
      <c r="I30" s="179">
        <v>3000</v>
      </c>
      <c r="J30" s="179"/>
      <c r="K30" s="179"/>
      <c r="L30" s="179"/>
      <c r="M30" s="179"/>
      <c r="N30" s="179"/>
      <c r="O30" s="179"/>
      <c r="P30" s="179"/>
      <c r="Q30" s="164"/>
    </row>
    <row r="31" spans="1:17" s="172" customFormat="1" ht="18.75" customHeight="1">
      <c r="A31" s="173">
        <v>21</v>
      </c>
      <c r="B31" s="174" t="s">
        <v>253</v>
      </c>
      <c r="C31" s="175">
        <v>168710.4293082435</v>
      </c>
      <c r="D31" s="178">
        <v>82344.93572695035</v>
      </c>
      <c r="E31" s="179"/>
      <c r="F31" s="179"/>
      <c r="G31" s="179">
        <v>72923.93425925926</v>
      </c>
      <c r="H31" s="179"/>
      <c r="I31" s="179">
        <v>1300</v>
      </c>
      <c r="J31" s="179"/>
      <c r="K31" s="179"/>
      <c r="L31" s="179"/>
      <c r="M31" s="179"/>
      <c r="N31" s="179">
        <v>12141.5593220339</v>
      </c>
      <c r="O31" s="179"/>
      <c r="P31" s="179"/>
      <c r="Q31" s="164"/>
    </row>
    <row r="32" spans="1:17" s="180" customFormat="1" ht="18" customHeight="1">
      <c r="A32" s="173">
        <v>22</v>
      </c>
      <c r="B32" s="191" t="s">
        <v>254</v>
      </c>
      <c r="C32" s="175">
        <v>20105</v>
      </c>
      <c r="D32" s="178"/>
      <c r="E32" s="179"/>
      <c r="F32" s="179"/>
      <c r="G32" s="179"/>
      <c r="H32" s="179">
        <v>20105</v>
      </c>
      <c r="I32" s="179"/>
      <c r="J32" s="179"/>
      <c r="K32" s="179"/>
      <c r="L32" s="179"/>
      <c r="M32" s="179"/>
      <c r="N32" s="179"/>
      <c r="O32" s="179"/>
      <c r="P32" s="179"/>
      <c r="Q32" s="164"/>
    </row>
    <row r="33" spans="1:17" s="172" customFormat="1" ht="18.75" customHeight="1">
      <c r="A33" s="173">
        <v>23</v>
      </c>
      <c r="B33" s="174" t="s">
        <v>255</v>
      </c>
      <c r="C33" s="175">
        <v>250642.61203097837</v>
      </c>
      <c r="D33" s="178">
        <v>32967.931677018634</v>
      </c>
      <c r="E33" s="179"/>
      <c r="F33" s="179"/>
      <c r="G33" s="179"/>
      <c r="H33" s="179"/>
      <c r="I33" s="179">
        <v>4261</v>
      </c>
      <c r="J33" s="179"/>
      <c r="K33" s="179"/>
      <c r="L33" s="179"/>
      <c r="M33" s="179"/>
      <c r="N33" s="179">
        <v>11127.431818181818</v>
      </c>
      <c r="O33" s="179">
        <v>202286.24853577794</v>
      </c>
      <c r="P33" s="179"/>
      <c r="Q33" s="164"/>
    </row>
    <row r="34" spans="1:17" s="193" customFormat="1" ht="18.75" customHeight="1">
      <c r="A34" s="173">
        <v>24</v>
      </c>
      <c r="B34" s="174" t="s">
        <v>256</v>
      </c>
      <c r="C34" s="175">
        <v>45818.92857142857</v>
      </c>
      <c r="D34" s="178">
        <v>130</v>
      </c>
      <c r="E34" s="179">
        <v>39700</v>
      </c>
      <c r="F34" s="179"/>
      <c r="G34" s="179"/>
      <c r="H34" s="179"/>
      <c r="I34" s="179"/>
      <c r="J34" s="179"/>
      <c r="K34" s="179"/>
      <c r="L34" s="179"/>
      <c r="M34" s="179"/>
      <c r="N34" s="179">
        <v>5988.928571428572</v>
      </c>
      <c r="O34" s="179"/>
      <c r="P34" s="179"/>
      <c r="Q34" s="164"/>
    </row>
    <row r="35" spans="1:17" s="172" customFormat="1" ht="26.25" customHeight="1">
      <c r="A35" s="173">
        <v>25</v>
      </c>
      <c r="B35" s="191" t="s">
        <v>257</v>
      </c>
      <c r="C35" s="175">
        <v>15657</v>
      </c>
      <c r="D35" s="178">
        <v>270</v>
      </c>
      <c r="E35" s="179"/>
      <c r="F35" s="179"/>
      <c r="G35" s="179"/>
      <c r="H35" s="179"/>
      <c r="I35" s="179"/>
      <c r="J35" s="179"/>
      <c r="K35" s="179"/>
      <c r="L35" s="179"/>
      <c r="M35" s="179"/>
      <c r="N35" s="179">
        <v>15387</v>
      </c>
      <c r="O35" s="179"/>
      <c r="P35" s="179"/>
      <c r="Q35" s="164"/>
    </row>
    <row r="36" spans="1:17" s="190" customFormat="1" ht="18.75" customHeight="1">
      <c r="A36" s="173">
        <v>26</v>
      </c>
      <c r="B36" s="174" t="s">
        <v>258</v>
      </c>
      <c r="C36" s="175">
        <v>10977</v>
      </c>
      <c r="D36" s="178"/>
      <c r="E36" s="179"/>
      <c r="F36" s="179"/>
      <c r="G36" s="179"/>
      <c r="H36" s="179"/>
      <c r="I36" s="179"/>
      <c r="J36" s="179"/>
      <c r="K36" s="179"/>
      <c r="L36" s="179"/>
      <c r="M36" s="179"/>
      <c r="N36" s="179">
        <v>10977</v>
      </c>
      <c r="O36" s="179"/>
      <c r="P36" s="179"/>
      <c r="Q36" s="164"/>
    </row>
    <row r="37" spans="1:17" s="180" customFormat="1" ht="18.75" customHeight="1">
      <c r="A37" s="173">
        <v>27</v>
      </c>
      <c r="B37" s="174" t="s">
        <v>259</v>
      </c>
      <c r="C37" s="175">
        <v>32002</v>
      </c>
      <c r="D37" s="178">
        <v>2345</v>
      </c>
      <c r="E37" s="179"/>
      <c r="F37" s="179"/>
      <c r="G37" s="179"/>
      <c r="H37" s="179"/>
      <c r="I37" s="179"/>
      <c r="J37" s="179"/>
      <c r="K37" s="179">
        <v>1614</v>
      </c>
      <c r="L37" s="179"/>
      <c r="M37" s="179"/>
      <c r="N37" s="179">
        <v>28043</v>
      </c>
      <c r="O37" s="179"/>
      <c r="P37" s="179"/>
      <c r="Q37" s="164"/>
    </row>
    <row r="38" spans="1:17" s="180" customFormat="1" ht="29.25" customHeight="1">
      <c r="A38" s="173">
        <v>28</v>
      </c>
      <c r="B38" s="174" t="s">
        <v>260</v>
      </c>
      <c r="C38" s="175">
        <v>3749</v>
      </c>
      <c r="D38" s="178">
        <v>396</v>
      </c>
      <c r="E38" s="179"/>
      <c r="F38" s="179"/>
      <c r="G38" s="179"/>
      <c r="H38" s="179"/>
      <c r="I38" s="179"/>
      <c r="J38" s="179"/>
      <c r="K38" s="179"/>
      <c r="L38" s="179"/>
      <c r="M38" s="179"/>
      <c r="N38" s="179">
        <v>3353</v>
      </c>
      <c r="O38" s="179"/>
      <c r="P38" s="179"/>
      <c r="Q38" s="164"/>
    </row>
    <row r="39" spans="1:17" s="180" customFormat="1" ht="21.75" customHeight="1">
      <c r="A39" s="173">
        <v>29</v>
      </c>
      <c r="B39" s="174" t="s">
        <v>261</v>
      </c>
      <c r="C39" s="175">
        <v>5007</v>
      </c>
      <c r="D39" s="178">
        <v>477</v>
      </c>
      <c r="E39" s="179"/>
      <c r="F39" s="179"/>
      <c r="G39" s="179"/>
      <c r="H39" s="179"/>
      <c r="I39" s="179"/>
      <c r="J39" s="179"/>
      <c r="K39" s="179">
        <v>225</v>
      </c>
      <c r="L39" s="179"/>
      <c r="M39" s="179"/>
      <c r="N39" s="179">
        <v>4305</v>
      </c>
      <c r="O39" s="179"/>
      <c r="P39" s="179"/>
      <c r="Q39" s="164"/>
    </row>
    <row r="40" spans="1:17" s="190" customFormat="1" ht="18.75" customHeight="1">
      <c r="A40" s="173">
        <v>30</v>
      </c>
      <c r="B40" s="174" t="s">
        <v>262</v>
      </c>
      <c r="C40" s="175">
        <v>166522</v>
      </c>
      <c r="D40" s="178"/>
      <c r="E40" s="179"/>
      <c r="F40" s="179"/>
      <c r="G40" s="179"/>
      <c r="H40" s="179"/>
      <c r="I40" s="179"/>
      <c r="J40" s="179"/>
      <c r="K40" s="179"/>
      <c r="L40" s="179"/>
      <c r="M40" s="179"/>
      <c r="N40" s="179">
        <v>166522</v>
      </c>
      <c r="O40" s="179"/>
      <c r="P40" s="179"/>
      <c r="Q40" s="164"/>
    </row>
    <row r="41" spans="1:17" s="194" customFormat="1" ht="21.75" customHeight="1">
      <c r="A41" s="173">
        <v>31</v>
      </c>
      <c r="B41" s="174" t="s">
        <v>263</v>
      </c>
      <c r="C41" s="175">
        <v>10864.18935483871</v>
      </c>
      <c r="D41" s="178">
        <v>1934</v>
      </c>
      <c r="E41" s="179"/>
      <c r="F41" s="179"/>
      <c r="G41" s="179"/>
      <c r="H41" s="179"/>
      <c r="I41" s="179"/>
      <c r="J41" s="179"/>
      <c r="K41" s="179"/>
      <c r="L41" s="179"/>
      <c r="M41" s="179"/>
      <c r="N41" s="179">
        <v>8930.18935483871</v>
      </c>
      <c r="O41" s="179"/>
      <c r="P41" s="179"/>
      <c r="Q41" s="164"/>
    </row>
    <row r="42" spans="1:17" s="180" customFormat="1" ht="21" customHeight="1">
      <c r="A42" s="173">
        <v>32</v>
      </c>
      <c r="B42" s="174" t="s">
        <v>264</v>
      </c>
      <c r="C42" s="175">
        <v>9323</v>
      </c>
      <c r="D42" s="178">
        <v>1835</v>
      </c>
      <c r="E42" s="179"/>
      <c r="F42" s="179"/>
      <c r="G42" s="179"/>
      <c r="H42" s="179"/>
      <c r="I42" s="179"/>
      <c r="J42" s="179">
        <v>527</v>
      </c>
      <c r="K42" s="179">
        <v>2000</v>
      </c>
      <c r="L42" s="179"/>
      <c r="M42" s="179"/>
      <c r="N42" s="179">
        <v>4961</v>
      </c>
      <c r="O42" s="179"/>
      <c r="P42" s="179"/>
      <c r="Q42" s="164"/>
    </row>
    <row r="43" spans="1:17" s="180" customFormat="1" ht="21" customHeight="1">
      <c r="A43" s="173">
        <v>33</v>
      </c>
      <c r="B43" s="174" t="s">
        <v>265</v>
      </c>
      <c r="C43" s="175">
        <v>8131</v>
      </c>
      <c r="D43" s="178">
        <v>1487</v>
      </c>
      <c r="E43" s="179"/>
      <c r="F43" s="179"/>
      <c r="G43" s="179"/>
      <c r="H43" s="179"/>
      <c r="I43" s="179"/>
      <c r="J43" s="179"/>
      <c r="K43" s="179"/>
      <c r="L43" s="179"/>
      <c r="M43" s="179"/>
      <c r="N43" s="179">
        <v>6644</v>
      </c>
      <c r="O43" s="179"/>
      <c r="P43" s="179"/>
      <c r="Q43" s="164"/>
    </row>
    <row r="44" spans="1:17" s="190" customFormat="1" ht="22.5" customHeight="1">
      <c r="A44" s="173">
        <v>34</v>
      </c>
      <c r="B44" s="174" t="s">
        <v>266</v>
      </c>
      <c r="C44" s="175">
        <v>7157.826086956522</v>
      </c>
      <c r="D44" s="178"/>
      <c r="E44" s="179">
        <v>60</v>
      </c>
      <c r="F44" s="179"/>
      <c r="G44" s="179"/>
      <c r="H44" s="179"/>
      <c r="I44" s="179">
        <v>430</v>
      </c>
      <c r="J44" s="179"/>
      <c r="K44" s="179"/>
      <c r="L44" s="179"/>
      <c r="M44" s="179"/>
      <c r="N44" s="179">
        <v>6667.826086956522</v>
      </c>
      <c r="O44" s="179"/>
      <c r="P44" s="179"/>
      <c r="Q44" s="164"/>
    </row>
    <row r="45" spans="1:17" s="190" customFormat="1" ht="22.5" customHeight="1">
      <c r="A45" s="173">
        <v>35</v>
      </c>
      <c r="B45" s="174" t="s">
        <v>267</v>
      </c>
      <c r="C45" s="175">
        <v>3307</v>
      </c>
      <c r="D45" s="178">
        <v>144</v>
      </c>
      <c r="E45" s="179"/>
      <c r="F45" s="179"/>
      <c r="G45" s="179"/>
      <c r="H45" s="179"/>
      <c r="I45" s="179"/>
      <c r="J45" s="179"/>
      <c r="K45" s="179"/>
      <c r="L45" s="179"/>
      <c r="M45" s="179"/>
      <c r="N45" s="179">
        <v>3163</v>
      </c>
      <c r="O45" s="179"/>
      <c r="P45" s="179"/>
      <c r="Q45" s="164"/>
    </row>
    <row r="46" spans="1:17" s="180" customFormat="1" ht="22.5" customHeight="1">
      <c r="A46" s="173">
        <v>36</v>
      </c>
      <c r="B46" s="174" t="s">
        <v>268</v>
      </c>
      <c r="C46" s="175">
        <v>909</v>
      </c>
      <c r="D46" s="178"/>
      <c r="E46" s="179"/>
      <c r="F46" s="179"/>
      <c r="G46" s="179"/>
      <c r="H46" s="179"/>
      <c r="I46" s="179"/>
      <c r="J46" s="179"/>
      <c r="K46" s="179"/>
      <c r="L46" s="179"/>
      <c r="M46" s="179"/>
      <c r="N46" s="179">
        <v>909</v>
      </c>
      <c r="O46" s="179"/>
      <c r="P46" s="179"/>
      <c r="Q46" s="164"/>
    </row>
    <row r="47" spans="1:17" s="190" customFormat="1" ht="22.5" customHeight="1">
      <c r="A47" s="173">
        <v>37</v>
      </c>
      <c r="B47" s="174" t="s">
        <v>269</v>
      </c>
      <c r="C47" s="175">
        <v>578</v>
      </c>
      <c r="D47" s="178"/>
      <c r="E47" s="179"/>
      <c r="F47" s="179"/>
      <c r="G47" s="179"/>
      <c r="H47" s="179"/>
      <c r="I47" s="179"/>
      <c r="J47" s="179"/>
      <c r="K47" s="179"/>
      <c r="L47" s="179"/>
      <c r="M47" s="179"/>
      <c r="N47" s="179">
        <v>578</v>
      </c>
      <c r="O47" s="179"/>
      <c r="P47" s="179"/>
      <c r="Q47" s="164"/>
    </row>
    <row r="48" spans="1:17" s="190" customFormat="1" ht="22.5" customHeight="1">
      <c r="A48" s="173">
        <v>38</v>
      </c>
      <c r="B48" s="174" t="s">
        <v>270</v>
      </c>
      <c r="C48" s="175">
        <v>998.64</v>
      </c>
      <c r="D48" s="178"/>
      <c r="E48" s="179"/>
      <c r="F48" s="179"/>
      <c r="G48" s="179"/>
      <c r="H48" s="179"/>
      <c r="I48" s="179">
        <v>110</v>
      </c>
      <c r="J48" s="179"/>
      <c r="K48" s="179"/>
      <c r="L48" s="179"/>
      <c r="M48" s="179"/>
      <c r="N48" s="179">
        <v>888.64</v>
      </c>
      <c r="O48" s="179"/>
      <c r="P48" s="179"/>
      <c r="Q48" s="164"/>
    </row>
    <row r="49" spans="1:17" s="190" customFormat="1" ht="22.5" customHeight="1">
      <c r="A49" s="173">
        <v>39</v>
      </c>
      <c r="B49" s="174" t="s">
        <v>271</v>
      </c>
      <c r="C49" s="175">
        <v>3146</v>
      </c>
      <c r="D49" s="178"/>
      <c r="E49" s="179"/>
      <c r="F49" s="179"/>
      <c r="G49" s="179"/>
      <c r="H49" s="179"/>
      <c r="I49" s="179"/>
      <c r="J49" s="179"/>
      <c r="K49" s="179"/>
      <c r="L49" s="179"/>
      <c r="M49" s="179"/>
      <c r="N49" s="179">
        <v>3146</v>
      </c>
      <c r="O49" s="179"/>
      <c r="P49" s="179"/>
      <c r="Q49" s="164"/>
    </row>
    <row r="50" spans="1:17" s="190" customFormat="1" ht="22.5" customHeight="1">
      <c r="A50" s="173">
        <v>40</v>
      </c>
      <c r="B50" s="174" t="s">
        <v>272</v>
      </c>
      <c r="C50" s="175">
        <v>665.76</v>
      </c>
      <c r="D50" s="178"/>
      <c r="E50" s="179"/>
      <c r="F50" s="179"/>
      <c r="G50" s="179"/>
      <c r="H50" s="179"/>
      <c r="I50" s="179"/>
      <c r="J50" s="179"/>
      <c r="K50" s="179"/>
      <c r="L50" s="179"/>
      <c r="M50" s="179"/>
      <c r="N50" s="179">
        <v>665.76</v>
      </c>
      <c r="O50" s="179"/>
      <c r="P50" s="179"/>
      <c r="Q50" s="164"/>
    </row>
    <row r="51" spans="1:17" s="190" customFormat="1" ht="22.5" customHeight="1">
      <c r="A51" s="173">
        <v>41</v>
      </c>
      <c r="B51" s="174" t="s">
        <v>273</v>
      </c>
      <c r="C51" s="175">
        <v>3417</v>
      </c>
      <c r="D51" s="178"/>
      <c r="E51" s="179"/>
      <c r="F51" s="179"/>
      <c r="G51" s="179"/>
      <c r="H51" s="179"/>
      <c r="I51" s="179">
        <v>540</v>
      </c>
      <c r="J51" s="179"/>
      <c r="K51" s="179"/>
      <c r="L51" s="179"/>
      <c r="M51" s="179"/>
      <c r="N51" s="179">
        <v>2877</v>
      </c>
      <c r="O51" s="179"/>
      <c r="P51" s="179"/>
      <c r="Q51" s="164"/>
    </row>
    <row r="52" spans="1:17" s="190" customFormat="1" ht="25.5" customHeight="1">
      <c r="A52" s="173">
        <v>42</v>
      </c>
      <c r="B52" s="191" t="s">
        <v>274</v>
      </c>
      <c r="C52" s="175">
        <v>3781</v>
      </c>
      <c r="D52" s="178">
        <v>250</v>
      </c>
      <c r="E52" s="179">
        <v>660</v>
      </c>
      <c r="F52" s="179"/>
      <c r="G52" s="179"/>
      <c r="H52" s="179"/>
      <c r="I52" s="179"/>
      <c r="J52" s="179"/>
      <c r="K52" s="179"/>
      <c r="L52" s="179"/>
      <c r="M52" s="179"/>
      <c r="N52" s="179">
        <v>2871</v>
      </c>
      <c r="O52" s="179"/>
      <c r="P52" s="179"/>
      <c r="Q52" s="164"/>
    </row>
    <row r="53" spans="1:17" s="190" customFormat="1" ht="22.5" customHeight="1">
      <c r="A53" s="173">
        <v>43</v>
      </c>
      <c r="B53" s="174" t="s">
        <v>275</v>
      </c>
      <c r="C53" s="175">
        <v>2362</v>
      </c>
      <c r="D53" s="178"/>
      <c r="E53" s="179"/>
      <c r="F53" s="179"/>
      <c r="G53" s="179"/>
      <c r="H53" s="179"/>
      <c r="I53" s="179"/>
      <c r="J53" s="179"/>
      <c r="K53" s="179"/>
      <c r="L53" s="179"/>
      <c r="M53" s="179"/>
      <c r="N53" s="179">
        <v>2362</v>
      </c>
      <c r="O53" s="179"/>
      <c r="P53" s="179"/>
      <c r="Q53" s="164"/>
    </row>
    <row r="54" spans="1:17" s="190" customFormat="1" ht="22.5" customHeight="1">
      <c r="A54" s="173">
        <v>44</v>
      </c>
      <c r="B54" s="174" t="s">
        <v>276</v>
      </c>
      <c r="C54" s="175">
        <v>1256.2</v>
      </c>
      <c r="D54" s="178"/>
      <c r="E54" s="179"/>
      <c r="F54" s="179"/>
      <c r="G54" s="179"/>
      <c r="H54" s="179"/>
      <c r="I54" s="179"/>
      <c r="J54" s="179"/>
      <c r="K54" s="179"/>
      <c r="L54" s="179"/>
      <c r="M54" s="179"/>
      <c r="N54" s="179">
        <v>1256.2</v>
      </c>
      <c r="O54" s="179"/>
      <c r="P54" s="179"/>
      <c r="Q54" s="164"/>
    </row>
    <row r="55" spans="1:17" s="190" customFormat="1" ht="22.5" customHeight="1">
      <c r="A55" s="173">
        <v>45</v>
      </c>
      <c r="B55" s="174" t="s">
        <v>277</v>
      </c>
      <c r="C55" s="175">
        <v>317.1</v>
      </c>
      <c r="D55" s="178"/>
      <c r="E55" s="179"/>
      <c r="F55" s="179"/>
      <c r="G55" s="179"/>
      <c r="H55" s="179"/>
      <c r="I55" s="179"/>
      <c r="J55" s="179"/>
      <c r="K55" s="179"/>
      <c r="L55" s="179"/>
      <c r="M55" s="179"/>
      <c r="N55" s="179">
        <v>317.1</v>
      </c>
      <c r="O55" s="179"/>
      <c r="P55" s="179"/>
      <c r="Q55" s="164"/>
    </row>
    <row r="56" spans="1:17" s="190" customFormat="1" ht="22.5" customHeight="1">
      <c r="A56" s="173">
        <v>46</v>
      </c>
      <c r="B56" s="174" t="s">
        <v>278</v>
      </c>
      <c r="C56" s="175">
        <v>356</v>
      </c>
      <c r="D56" s="178"/>
      <c r="E56" s="179"/>
      <c r="F56" s="179"/>
      <c r="G56" s="179"/>
      <c r="H56" s="179"/>
      <c r="I56" s="179"/>
      <c r="J56" s="179"/>
      <c r="K56" s="179"/>
      <c r="L56" s="179"/>
      <c r="M56" s="179"/>
      <c r="N56" s="179">
        <v>356</v>
      </c>
      <c r="O56" s="179"/>
      <c r="P56" s="179"/>
      <c r="Q56" s="164"/>
    </row>
    <row r="57" spans="1:17" s="195" customFormat="1" ht="25.5" customHeight="1">
      <c r="A57" s="173">
        <v>47</v>
      </c>
      <c r="B57" s="174" t="s">
        <v>279</v>
      </c>
      <c r="C57" s="175">
        <v>305</v>
      </c>
      <c r="D57" s="178"/>
      <c r="E57" s="179"/>
      <c r="F57" s="179"/>
      <c r="G57" s="179"/>
      <c r="H57" s="179"/>
      <c r="I57" s="179"/>
      <c r="J57" s="179"/>
      <c r="K57" s="179"/>
      <c r="L57" s="179"/>
      <c r="M57" s="179"/>
      <c r="N57" s="179">
        <v>305</v>
      </c>
      <c r="O57" s="179"/>
      <c r="P57" s="179"/>
      <c r="Q57" s="164"/>
    </row>
    <row r="58" spans="1:17" s="196" customFormat="1" ht="27" customHeight="1">
      <c r="A58" s="173">
        <v>48</v>
      </c>
      <c r="B58" s="174" t="s">
        <v>280</v>
      </c>
      <c r="C58" s="175">
        <v>268</v>
      </c>
      <c r="D58" s="178"/>
      <c r="E58" s="179"/>
      <c r="F58" s="179"/>
      <c r="G58" s="179"/>
      <c r="H58" s="179"/>
      <c r="I58" s="179"/>
      <c r="J58" s="179"/>
      <c r="K58" s="179"/>
      <c r="L58" s="179"/>
      <c r="M58" s="179"/>
      <c r="N58" s="179">
        <v>268</v>
      </c>
      <c r="O58" s="179"/>
      <c r="P58" s="179"/>
      <c r="Q58" s="164"/>
    </row>
    <row r="59" spans="1:17" s="197" customFormat="1" ht="22.5" customHeight="1">
      <c r="A59" s="173">
        <v>49</v>
      </c>
      <c r="B59" s="174" t="s">
        <v>281</v>
      </c>
      <c r="C59" s="175">
        <v>3671</v>
      </c>
      <c r="D59" s="178"/>
      <c r="E59" s="179"/>
      <c r="F59" s="179"/>
      <c r="G59" s="179"/>
      <c r="H59" s="179"/>
      <c r="I59" s="179"/>
      <c r="J59" s="179"/>
      <c r="K59" s="179"/>
      <c r="L59" s="179"/>
      <c r="M59" s="179"/>
      <c r="N59" s="179"/>
      <c r="O59" s="179">
        <v>3671</v>
      </c>
      <c r="P59" s="179"/>
      <c r="Q59" s="164"/>
    </row>
    <row r="60" spans="1:17" s="180" customFormat="1" ht="22.5" customHeight="1">
      <c r="A60" s="173">
        <v>50</v>
      </c>
      <c r="B60" s="174" t="s">
        <v>282</v>
      </c>
      <c r="C60" s="175">
        <v>1100</v>
      </c>
      <c r="D60" s="178"/>
      <c r="E60" s="179"/>
      <c r="F60" s="179"/>
      <c r="G60" s="179"/>
      <c r="H60" s="179"/>
      <c r="I60" s="179"/>
      <c r="J60" s="179"/>
      <c r="K60" s="179"/>
      <c r="L60" s="179"/>
      <c r="M60" s="179"/>
      <c r="N60" s="179">
        <v>1100</v>
      </c>
      <c r="O60" s="179"/>
      <c r="P60" s="179"/>
      <c r="Q60" s="164"/>
    </row>
    <row r="61" spans="1:18" s="198" customFormat="1" ht="22.5" customHeight="1">
      <c r="A61" s="173">
        <v>51</v>
      </c>
      <c r="B61" s="174" t="s">
        <v>687</v>
      </c>
      <c r="C61" s="175">
        <v>700</v>
      </c>
      <c r="D61" s="178"/>
      <c r="E61" s="178"/>
      <c r="F61" s="178"/>
      <c r="G61" s="178"/>
      <c r="H61" s="178"/>
      <c r="I61" s="178"/>
      <c r="J61" s="178"/>
      <c r="K61" s="178"/>
      <c r="L61" s="178"/>
      <c r="M61" s="178"/>
      <c r="N61" s="178"/>
      <c r="O61" s="178"/>
      <c r="P61" s="178">
        <v>700</v>
      </c>
      <c r="Q61" s="164"/>
      <c r="R61" s="181"/>
    </row>
    <row r="62" spans="1:17" s="199" customFormat="1" ht="21.75" customHeight="1">
      <c r="A62" s="173">
        <v>52</v>
      </c>
      <c r="B62" s="499" t="s">
        <v>688</v>
      </c>
      <c r="C62" s="175">
        <v>700</v>
      </c>
      <c r="D62" s="178"/>
      <c r="E62" s="179"/>
      <c r="F62" s="179"/>
      <c r="G62" s="179"/>
      <c r="H62" s="179"/>
      <c r="I62" s="179"/>
      <c r="J62" s="179"/>
      <c r="K62" s="179"/>
      <c r="L62" s="179"/>
      <c r="M62" s="179"/>
      <c r="N62" s="178"/>
      <c r="O62" s="179"/>
      <c r="P62" s="178">
        <v>700</v>
      </c>
      <c r="Q62" s="164"/>
    </row>
    <row r="63" spans="1:17" s="199" customFormat="1" ht="21.75" customHeight="1">
      <c r="A63" s="173">
        <v>53</v>
      </c>
      <c r="B63" s="499" t="s">
        <v>689</v>
      </c>
      <c r="C63" s="175">
        <v>1000</v>
      </c>
      <c r="D63" s="178"/>
      <c r="E63" s="179"/>
      <c r="F63" s="179"/>
      <c r="G63" s="179"/>
      <c r="H63" s="179"/>
      <c r="I63" s="179"/>
      <c r="J63" s="179"/>
      <c r="K63" s="179"/>
      <c r="L63" s="179"/>
      <c r="M63" s="179"/>
      <c r="N63" s="178"/>
      <c r="O63" s="179"/>
      <c r="P63" s="178">
        <v>1000</v>
      </c>
      <c r="Q63" s="164"/>
    </row>
    <row r="64" spans="1:17" s="199" customFormat="1" ht="21.75" customHeight="1">
      <c r="A64" s="173">
        <v>54</v>
      </c>
      <c r="B64" s="499" t="s">
        <v>690</v>
      </c>
      <c r="C64" s="175">
        <v>700</v>
      </c>
      <c r="D64" s="178"/>
      <c r="E64" s="179"/>
      <c r="F64" s="179"/>
      <c r="G64" s="179"/>
      <c r="H64" s="179"/>
      <c r="I64" s="179"/>
      <c r="J64" s="179"/>
      <c r="K64" s="179"/>
      <c r="L64" s="179"/>
      <c r="M64" s="179"/>
      <c r="N64" s="178"/>
      <c r="O64" s="179"/>
      <c r="P64" s="178">
        <v>700</v>
      </c>
      <c r="Q64" s="164"/>
    </row>
    <row r="65" spans="1:17" s="199" customFormat="1" ht="21.75" customHeight="1">
      <c r="A65" s="173">
        <v>55</v>
      </c>
      <c r="B65" s="499" t="s">
        <v>691</v>
      </c>
      <c r="C65" s="175">
        <v>500</v>
      </c>
      <c r="D65" s="178"/>
      <c r="E65" s="179"/>
      <c r="F65" s="179"/>
      <c r="G65" s="179"/>
      <c r="H65" s="179"/>
      <c r="I65" s="179"/>
      <c r="J65" s="179"/>
      <c r="K65" s="179"/>
      <c r="L65" s="179"/>
      <c r="M65" s="179"/>
      <c r="N65" s="178"/>
      <c r="O65" s="179"/>
      <c r="P65" s="178">
        <v>500</v>
      </c>
      <c r="Q65" s="164"/>
    </row>
    <row r="66" spans="1:17" s="199" customFormat="1" ht="21.75" customHeight="1">
      <c r="A66" s="173">
        <v>56</v>
      </c>
      <c r="B66" s="499" t="s">
        <v>692</v>
      </c>
      <c r="C66" s="175">
        <v>530</v>
      </c>
      <c r="D66" s="178"/>
      <c r="E66" s="179"/>
      <c r="F66" s="179"/>
      <c r="G66" s="179"/>
      <c r="H66" s="179"/>
      <c r="I66" s="179"/>
      <c r="J66" s="179"/>
      <c r="K66" s="179"/>
      <c r="L66" s="179"/>
      <c r="M66" s="179"/>
      <c r="N66" s="178"/>
      <c r="O66" s="179"/>
      <c r="P66" s="178">
        <v>530</v>
      </c>
      <c r="Q66" s="164"/>
    </row>
    <row r="67" spans="1:17" s="204" customFormat="1" ht="46.5" customHeight="1">
      <c r="A67" s="498">
        <v>57</v>
      </c>
      <c r="B67" s="200" t="s">
        <v>289</v>
      </c>
      <c r="C67" s="201">
        <v>501125</v>
      </c>
      <c r="D67" s="202"/>
      <c r="E67" s="203"/>
      <c r="F67" s="203">
        <v>407479</v>
      </c>
      <c r="G67" s="203"/>
      <c r="H67" s="203"/>
      <c r="I67" s="203">
        <v>93646</v>
      </c>
      <c r="J67" s="203"/>
      <c r="K67" s="203"/>
      <c r="L67" s="203"/>
      <c r="M67" s="203"/>
      <c r="N67" s="203"/>
      <c r="O67" s="203"/>
      <c r="P67" s="203"/>
      <c r="Q67" s="164"/>
    </row>
    <row r="68" spans="1:16" s="207" customFormat="1" ht="18.75" customHeight="1">
      <c r="A68" s="205"/>
      <c r="B68" s="206"/>
      <c r="C68" s="154"/>
      <c r="D68" s="155"/>
      <c r="E68" s="154"/>
      <c r="F68" s="154"/>
      <c r="G68" s="154"/>
      <c r="H68" s="154"/>
      <c r="I68" s="154"/>
      <c r="J68" s="154"/>
      <c r="K68" s="154"/>
      <c r="L68" s="154"/>
      <c r="M68" s="154"/>
      <c r="N68" s="154"/>
      <c r="O68" s="154"/>
      <c r="P68" s="154"/>
    </row>
    <row r="69" spans="1:16" s="207" customFormat="1" ht="18.75" customHeight="1">
      <c r="A69" s="205"/>
      <c r="B69" s="206"/>
      <c r="C69" s="154"/>
      <c r="D69" s="155"/>
      <c r="E69" s="154"/>
      <c r="F69" s="154"/>
      <c r="G69" s="154"/>
      <c r="H69" s="154"/>
      <c r="I69" s="154"/>
      <c r="J69" s="154"/>
      <c r="K69" s="154"/>
      <c r="L69" s="154"/>
      <c r="M69" s="154"/>
      <c r="N69" s="154"/>
      <c r="O69" s="154"/>
      <c r="P69" s="154"/>
    </row>
    <row r="70" spans="1:16" s="207" customFormat="1" ht="18.75" customHeight="1">
      <c r="A70" s="205"/>
      <c r="B70" s="206"/>
      <c r="C70" s="154"/>
      <c r="D70" s="155"/>
      <c r="E70" s="154"/>
      <c r="F70" s="154"/>
      <c r="G70" s="154"/>
      <c r="H70" s="154"/>
      <c r="I70" s="154"/>
      <c r="J70" s="154"/>
      <c r="K70" s="154"/>
      <c r="L70" s="154"/>
      <c r="M70" s="154"/>
      <c r="N70" s="154"/>
      <c r="O70" s="154"/>
      <c r="P70" s="154"/>
    </row>
    <row r="71" spans="1:16" s="207" customFormat="1" ht="18.75" customHeight="1">
      <c r="A71" s="205"/>
      <c r="B71" s="206"/>
      <c r="C71" s="154"/>
      <c r="D71" s="155"/>
      <c r="E71" s="154"/>
      <c r="F71" s="154"/>
      <c r="G71" s="154"/>
      <c r="H71" s="154"/>
      <c r="I71" s="154"/>
      <c r="J71" s="154"/>
      <c r="K71" s="154"/>
      <c r="L71" s="154"/>
      <c r="M71" s="154"/>
      <c r="N71" s="154"/>
      <c r="O71" s="154"/>
      <c r="P71" s="154"/>
    </row>
    <row r="72" spans="1:16" s="207" customFormat="1" ht="18.75" customHeight="1">
      <c r="A72" s="205"/>
      <c r="B72" s="206"/>
      <c r="C72" s="154"/>
      <c r="D72" s="155"/>
      <c r="E72" s="154"/>
      <c r="F72" s="154"/>
      <c r="G72" s="154"/>
      <c r="H72" s="154"/>
      <c r="I72" s="154"/>
      <c r="J72" s="154"/>
      <c r="K72" s="154"/>
      <c r="L72" s="154"/>
      <c r="M72" s="154"/>
      <c r="N72" s="154"/>
      <c r="O72" s="154"/>
      <c r="P72" s="154"/>
    </row>
    <row r="73" spans="1:16" s="207" customFormat="1" ht="18.75" customHeight="1">
      <c r="A73" s="205"/>
      <c r="B73" s="206"/>
      <c r="C73" s="154"/>
      <c r="D73" s="155"/>
      <c r="E73" s="154"/>
      <c r="F73" s="154"/>
      <c r="G73" s="154"/>
      <c r="H73" s="154"/>
      <c r="I73" s="154"/>
      <c r="J73" s="154"/>
      <c r="K73" s="154"/>
      <c r="L73" s="154"/>
      <c r="M73" s="154"/>
      <c r="N73" s="154"/>
      <c r="O73" s="154"/>
      <c r="P73" s="154"/>
    </row>
    <row r="74" spans="1:16" s="207" customFormat="1" ht="18.75" customHeight="1">
      <c r="A74" s="205"/>
      <c r="B74" s="206"/>
      <c r="C74" s="154"/>
      <c r="D74" s="155"/>
      <c r="E74" s="154"/>
      <c r="F74" s="154"/>
      <c r="G74" s="154"/>
      <c r="H74" s="154"/>
      <c r="I74" s="154"/>
      <c r="J74" s="154"/>
      <c r="K74" s="154"/>
      <c r="L74" s="154"/>
      <c r="M74" s="154"/>
      <c r="N74" s="154"/>
      <c r="O74" s="154"/>
      <c r="P74" s="154"/>
    </row>
    <row r="75" spans="1:16" s="207" customFormat="1" ht="18.75" customHeight="1">
      <c r="A75" s="205"/>
      <c r="B75" s="206"/>
      <c r="C75" s="154"/>
      <c r="D75" s="155"/>
      <c r="E75" s="154"/>
      <c r="F75" s="154"/>
      <c r="G75" s="154"/>
      <c r="H75" s="154"/>
      <c r="I75" s="154"/>
      <c r="J75" s="154"/>
      <c r="K75" s="154"/>
      <c r="L75" s="154"/>
      <c r="M75" s="154"/>
      <c r="N75" s="154"/>
      <c r="O75" s="154"/>
      <c r="P75" s="154"/>
    </row>
    <row r="76" spans="1:16" s="207" customFormat="1" ht="18.75" customHeight="1">
      <c r="A76" s="205"/>
      <c r="B76" s="206"/>
      <c r="C76" s="154"/>
      <c r="D76" s="155"/>
      <c r="E76" s="154"/>
      <c r="F76" s="154"/>
      <c r="G76" s="154"/>
      <c r="H76" s="154"/>
      <c r="I76" s="154"/>
      <c r="J76" s="154"/>
      <c r="K76" s="154"/>
      <c r="L76" s="154"/>
      <c r="M76" s="154"/>
      <c r="N76" s="154"/>
      <c r="O76" s="154"/>
      <c r="P76" s="154"/>
    </row>
    <row r="77" spans="1:16" s="207" customFormat="1" ht="18.75" customHeight="1">
      <c r="A77" s="205"/>
      <c r="B77" s="206"/>
      <c r="C77" s="154"/>
      <c r="D77" s="155"/>
      <c r="E77" s="154"/>
      <c r="F77" s="154"/>
      <c r="G77" s="154"/>
      <c r="H77" s="154"/>
      <c r="I77" s="154"/>
      <c r="J77" s="154"/>
      <c r="K77" s="154"/>
      <c r="L77" s="154"/>
      <c r="M77" s="154"/>
      <c r="N77" s="154"/>
      <c r="O77" s="154"/>
      <c r="P77" s="154"/>
    </row>
    <row r="78" spans="1:16" s="207" customFormat="1" ht="18.75" customHeight="1">
      <c r="A78" s="205"/>
      <c r="B78" s="206"/>
      <c r="C78" s="154"/>
      <c r="D78" s="155"/>
      <c r="E78" s="154"/>
      <c r="F78" s="154"/>
      <c r="G78" s="154"/>
      <c r="H78" s="154"/>
      <c r="I78" s="154"/>
      <c r="J78" s="154"/>
      <c r="K78" s="154"/>
      <c r="L78" s="154"/>
      <c r="M78" s="154"/>
      <c r="N78" s="154"/>
      <c r="O78" s="154"/>
      <c r="P78" s="154"/>
    </row>
    <row r="79" spans="1:16" s="207" customFormat="1" ht="18.75" customHeight="1">
      <c r="A79" s="205"/>
      <c r="B79" s="206"/>
      <c r="C79" s="154"/>
      <c r="D79" s="155"/>
      <c r="E79" s="154"/>
      <c r="F79" s="154"/>
      <c r="G79" s="154"/>
      <c r="H79" s="154"/>
      <c r="I79" s="154"/>
      <c r="J79" s="154"/>
      <c r="K79" s="154"/>
      <c r="L79" s="154"/>
      <c r="M79" s="154"/>
      <c r="N79" s="154"/>
      <c r="O79" s="154"/>
      <c r="P79" s="154"/>
    </row>
    <row r="80" spans="1:16" s="207" customFormat="1" ht="18.75" customHeight="1">
      <c r="A80" s="205"/>
      <c r="B80" s="206"/>
      <c r="C80" s="154"/>
      <c r="D80" s="155"/>
      <c r="E80" s="154"/>
      <c r="F80" s="154"/>
      <c r="G80" s="154"/>
      <c r="H80" s="154"/>
      <c r="I80" s="154"/>
      <c r="J80" s="154"/>
      <c r="K80" s="154"/>
      <c r="L80" s="154"/>
      <c r="M80" s="154"/>
      <c r="N80" s="154"/>
      <c r="O80" s="154"/>
      <c r="P80" s="154"/>
    </row>
    <row r="81" spans="1:16" s="207" customFormat="1" ht="18.75" customHeight="1">
      <c r="A81" s="205"/>
      <c r="B81" s="206"/>
      <c r="C81" s="154"/>
      <c r="D81" s="155"/>
      <c r="E81" s="154"/>
      <c r="F81" s="154"/>
      <c r="G81" s="154"/>
      <c r="H81" s="154"/>
      <c r="I81" s="154"/>
      <c r="J81" s="154"/>
      <c r="K81" s="154"/>
      <c r="L81" s="154"/>
      <c r="M81" s="154"/>
      <c r="N81" s="154"/>
      <c r="O81" s="154"/>
      <c r="P81" s="154"/>
    </row>
    <row r="82" spans="1:16" s="207" customFormat="1" ht="18.75" customHeight="1">
      <c r="A82" s="205"/>
      <c r="B82" s="206"/>
      <c r="C82" s="154"/>
      <c r="D82" s="155"/>
      <c r="E82" s="154"/>
      <c r="F82" s="154"/>
      <c r="G82" s="154"/>
      <c r="H82" s="154"/>
      <c r="I82" s="154"/>
      <c r="J82" s="154"/>
      <c r="K82" s="154"/>
      <c r="L82" s="154"/>
      <c r="M82" s="154"/>
      <c r="N82" s="154"/>
      <c r="O82" s="154"/>
      <c r="P82" s="154"/>
    </row>
    <row r="83" spans="1:16" s="207" customFormat="1" ht="18.75" customHeight="1">
      <c r="A83" s="205"/>
      <c r="B83" s="206"/>
      <c r="C83" s="154"/>
      <c r="D83" s="155"/>
      <c r="E83" s="154"/>
      <c r="F83" s="154"/>
      <c r="G83" s="154"/>
      <c r="H83" s="154"/>
      <c r="I83" s="154"/>
      <c r="J83" s="154"/>
      <c r="K83" s="154"/>
      <c r="L83" s="154"/>
      <c r="M83" s="154"/>
      <c r="N83" s="154"/>
      <c r="O83" s="154"/>
      <c r="P83" s="154"/>
    </row>
    <row r="84" spans="1:16" s="207" customFormat="1" ht="18.75" customHeight="1">
      <c r="A84" s="205"/>
      <c r="B84" s="206"/>
      <c r="C84" s="154"/>
      <c r="D84" s="155"/>
      <c r="E84" s="154"/>
      <c r="F84" s="154"/>
      <c r="G84" s="154"/>
      <c r="H84" s="154"/>
      <c r="I84" s="154"/>
      <c r="J84" s="154"/>
      <c r="K84" s="154"/>
      <c r="L84" s="154"/>
      <c r="M84" s="154"/>
      <c r="N84" s="154"/>
      <c r="O84" s="154"/>
      <c r="P84" s="154"/>
    </row>
    <row r="85" spans="1:16" s="207" customFormat="1" ht="18.75" customHeight="1">
      <c r="A85" s="205"/>
      <c r="B85" s="206"/>
      <c r="C85" s="154"/>
      <c r="D85" s="155"/>
      <c r="E85" s="154"/>
      <c r="F85" s="154"/>
      <c r="G85" s="154"/>
      <c r="H85" s="154"/>
      <c r="I85" s="154"/>
      <c r="J85" s="154"/>
      <c r="K85" s="154"/>
      <c r="L85" s="154"/>
      <c r="M85" s="154"/>
      <c r="N85" s="154"/>
      <c r="O85" s="154"/>
      <c r="P85" s="154"/>
    </row>
    <row r="86" spans="1:16" s="207" customFormat="1" ht="18.75" customHeight="1">
      <c r="A86" s="205"/>
      <c r="B86" s="206"/>
      <c r="C86" s="154"/>
      <c r="D86" s="155"/>
      <c r="E86" s="154"/>
      <c r="F86" s="154"/>
      <c r="G86" s="154"/>
      <c r="H86" s="154"/>
      <c r="I86" s="154"/>
      <c r="J86" s="154"/>
      <c r="K86" s="154"/>
      <c r="L86" s="154"/>
      <c r="M86" s="154"/>
      <c r="N86" s="154"/>
      <c r="O86" s="154"/>
      <c r="P86" s="154"/>
    </row>
    <row r="87" spans="1:16" s="207" customFormat="1" ht="18.75" customHeight="1">
      <c r="A87" s="205"/>
      <c r="B87" s="206"/>
      <c r="C87" s="154"/>
      <c r="D87" s="155"/>
      <c r="E87" s="154"/>
      <c r="F87" s="154"/>
      <c r="G87" s="154"/>
      <c r="H87" s="154"/>
      <c r="I87" s="154"/>
      <c r="J87" s="154"/>
      <c r="K87" s="154"/>
      <c r="L87" s="154"/>
      <c r="M87" s="154"/>
      <c r="N87" s="154"/>
      <c r="O87" s="154"/>
      <c r="P87" s="154"/>
    </row>
    <row r="88" spans="1:16" s="207" customFormat="1" ht="18.75" customHeight="1">
      <c r="A88" s="205"/>
      <c r="B88" s="206"/>
      <c r="C88" s="154"/>
      <c r="D88" s="155"/>
      <c r="E88" s="154"/>
      <c r="F88" s="154"/>
      <c r="G88" s="154"/>
      <c r="H88" s="154"/>
      <c r="I88" s="154"/>
      <c r="J88" s="154"/>
      <c r="K88" s="154"/>
      <c r="L88" s="154"/>
      <c r="M88" s="154"/>
      <c r="N88" s="154"/>
      <c r="O88" s="154"/>
      <c r="P88" s="154"/>
    </row>
    <row r="89" spans="1:16" s="207" customFormat="1" ht="18.75" customHeight="1">
      <c r="A89" s="205"/>
      <c r="B89" s="206"/>
      <c r="C89" s="154"/>
      <c r="D89" s="155"/>
      <c r="E89" s="154"/>
      <c r="F89" s="154"/>
      <c r="G89" s="154"/>
      <c r="H89" s="154"/>
      <c r="I89" s="154"/>
      <c r="J89" s="154"/>
      <c r="K89" s="154"/>
      <c r="L89" s="154"/>
      <c r="M89" s="154"/>
      <c r="N89" s="154"/>
      <c r="O89" s="154"/>
      <c r="P89" s="154"/>
    </row>
    <row r="90" spans="1:16" s="207" customFormat="1" ht="18.75" customHeight="1">
      <c r="A90" s="205"/>
      <c r="B90" s="206"/>
      <c r="C90" s="154"/>
      <c r="D90" s="155"/>
      <c r="E90" s="154"/>
      <c r="F90" s="154"/>
      <c r="G90" s="154"/>
      <c r="H90" s="154"/>
      <c r="I90" s="154"/>
      <c r="J90" s="154"/>
      <c r="K90" s="154"/>
      <c r="L90" s="154"/>
      <c r="M90" s="154"/>
      <c r="N90" s="154"/>
      <c r="O90" s="154"/>
      <c r="P90" s="154"/>
    </row>
    <row r="91" spans="1:16" s="207" customFormat="1" ht="18.75" customHeight="1">
      <c r="A91" s="205"/>
      <c r="B91" s="206"/>
      <c r="C91" s="154"/>
      <c r="D91" s="155"/>
      <c r="E91" s="154"/>
      <c r="F91" s="154"/>
      <c r="G91" s="154"/>
      <c r="H91" s="154"/>
      <c r="I91" s="154"/>
      <c r="J91" s="154"/>
      <c r="K91" s="154"/>
      <c r="L91" s="154"/>
      <c r="M91" s="154"/>
      <c r="N91" s="154"/>
      <c r="O91" s="154"/>
      <c r="P91" s="154"/>
    </row>
    <row r="92" spans="1:16" s="207" customFormat="1" ht="18.75" customHeight="1">
      <c r="A92" s="205"/>
      <c r="B92" s="206"/>
      <c r="C92" s="154"/>
      <c r="D92" s="155"/>
      <c r="E92" s="154"/>
      <c r="F92" s="154"/>
      <c r="G92" s="154"/>
      <c r="H92" s="154"/>
      <c r="I92" s="154"/>
      <c r="J92" s="154"/>
      <c r="K92" s="154"/>
      <c r="L92" s="154"/>
      <c r="M92" s="154"/>
      <c r="N92" s="154"/>
      <c r="O92" s="154"/>
      <c r="P92" s="154"/>
    </row>
    <row r="93" spans="1:16" s="207" customFormat="1" ht="18.75" customHeight="1">
      <c r="A93" s="205"/>
      <c r="B93" s="206"/>
      <c r="C93" s="154"/>
      <c r="D93" s="155"/>
      <c r="E93" s="154"/>
      <c r="F93" s="154"/>
      <c r="G93" s="154"/>
      <c r="H93" s="154"/>
      <c r="I93" s="154"/>
      <c r="J93" s="154"/>
      <c r="K93" s="154"/>
      <c r="L93" s="154"/>
      <c r="M93" s="154"/>
      <c r="N93" s="154"/>
      <c r="O93" s="154"/>
      <c r="P93" s="154"/>
    </row>
    <row r="94" spans="1:16" s="207" customFormat="1" ht="18.75" customHeight="1">
      <c r="A94" s="205"/>
      <c r="B94" s="206"/>
      <c r="C94" s="154"/>
      <c r="D94" s="155"/>
      <c r="E94" s="154"/>
      <c r="F94" s="154"/>
      <c r="G94" s="154"/>
      <c r="H94" s="154"/>
      <c r="I94" s="154"/>
      <c r="J94" s="154"/>
      <c r="K94" s="154"/>
      <c r="L94" s="154"/>
      <c r="M94" s="154"/>
      <c r="N94" s="154"/>
      <c r="O94" s="154"/>
      <c r="P94" s="154"/>
    </row>
    <row r="95" spans="1:16" s="207" customFormat="1" ht="18.75" customHeight="1">
      <c r="A95" s="205"/>
      <c r="B95" s="206"/>
      <c r="C95" s="154"/>
      <c r="D95" s="155"/>
      <c r="E95" s="154"/>
      <c r="F95" s="154"/>
      <c r="G95" s="154"/>
      <c r="H95" s="154"/>
      <c r="I95" s="154"/>
      <c r="J95" s="154"/>
      <c r="K95" s="154"/>
      <c r="L95" s="154"/>
      <c r="M95" s="154"/>
      <c r="N95" s="154"/>
      <c r="O95" s="154"/>
      <c r="P95" s="154"/>
    </row>
    <row r="96" spans="1:16" s="207" customFormat="1" ht="18.75" customHeight="1">
      <c r="A96" s="205"/>
      <c r="B96" s="206"/>
      <c r="C96" s="154"/>
      <c r="D96" s="155"/>
      <c r="E96" s="154"/>
      <c r="F96" s="154"/>
      <c r="G96" s="154"/>
      <c r="H96" s="154"/>
      <c r="I96" s="154"/>
      <c r="J96" s="154"/>
      <c r="K96" s="154"/>
      <c r="L96" s="154"/>
      <c r="M96" s="154"/>
      <c r="N96" s="154"/>
      <c r="O96" s="154"/>
      <c r="P96" s="154"/>
    </row>
    <row r="97" spans="1:16" s="207" customFormat="1" ht="18.75" customHeight="1">
      <c r="A97" s="205"/>
      <c r="B97" s="206"/>
      <c r="C97" s="154"/>
      <c r="D97" s="155"/>
      <c r="E97" s="154"/>
      <c r="F97" s="154"/>
      <c r="G97" s="154"/>
      <c r="H97" s="154"/>
      <c r="I97" s="154"/>
      <c r="J97" s="154"/>
      <c r="K97" s="154"/>
      <c r="L97" s="154"/>
      <c r="M97" s="154"/>
      <c r="N97" s="154"/>
      <c r="O97" s="154"/>
      <c r="P97" s="154"/>
    </row>
    <row r="98" spans="1:2" ht="18.75" customHeight="1">
      <c r="A98" s="205"/>
      <c r="B98" s="206"/>
    </row>
    <row r="99" spans="1:2" ht="18.75" customHeight="1">
      <c r="A99" s="205"/>
      <c r="B99" s="206"/>
    </row>
    <row r="100" spans="1:2" ht="18.75" customHeight="1">
      <c r="A100" s="205"/>
      <c r="B100" s="206"/>
    </row>
    <row r="101" spans="1:2" ht="18.75" customHeight="1">
      <c r="A101" s="205"/>
      <c r="B101" s="206"/>
    </row>
    <row r="102" spans="1:2" ht="18.75" customHeight="1">
      <c r="A102" s="205"/>
      <c r="B102" s="206"/>
    </row>
    <row r="103" spans="1:2" ht="18.75" customHeight="1">
      <c r="A103" s="205"/>
      <c r="B103" s="206"/>
    </row>
    <row r="104" spans="1:2" ht="18.75" customHeight="1">
      <c r="A104" s="205"/>
      <c r="B104" s="206"/>
    </row>
    <row r="105" spans="1:2" ht="18.75" customHeight="1">
      <c r="A105" s="205"/>
      <c r="B105" s="206"/>
    </row>
    <row r="106" spans="1:2" ht="18.75" customHeight="1">
      <c r="A106" s="205"/>
      <c r="B106" s="206"/>
    </row>
    <row r="107" spans="1:2" ht="18.75" customHeight="1">
      <c r="A107" s="205"/>
      <c r="B107" s="206"/>
    </row>
    <row r="108" spans="1:2" ht="18.75" customHeight="1">
      <c r="A108" s="205"/>
      <c r="B108" s="206"/>
    </row>
    <row r="109" spans="1:2" ht="18.75" customHeight="1">
      <c r="A109" s="205"/>
      <c r="B109" s="206"/>
    </row>
    <row r="110" spans="1:2" ht="18.75" customHeight="1">
      <c r="A110" s="205"/>
      <c r="B110" s="206"/>
    </row>
    <row r="111" spans="1:19" s="154" customFormat="1" ht="18.75" customHeight="1">
      <c r="A111" s="205"/>
      <c r="B111" s="206"/>
      <c r="D111" s="155"/>
      <c r="Q111" s="152"/>
      <c r="R111" s="152"/>
      <c r="S111" s="152"/>
    </row>
    <row r="112" spans="1:19" s="154" customFormat="1" ht="18.75" customHeight="1">
      <c r="A112" s="205"/>
      <c r="B112" s="206"/>
      <c r="D112" s="155"/>
      <c r="Q112" s="152"/>
      <c r="R112" s="152"/>
      <c r="S112" s="152"/>
    </row>
    <row r="113" spans="1:19" s="154" customFormat="1" ht="18.75" customHeight="1">
      <c r="A113" s="205"/>
      <c r="B113" s="206"/>
      <c r="D113" s="155"/>
      <c r="Q113" s="152"/>
      <c r="R113" s="152"/>
      <c r="S113" s="152"/>
    </row>
    <row r="114" spans="1:19" s="154" customFormat="1" ht="18.75" customHeight="1">
      <c r="A114" s="205"/>
      <c r="B114" s="206"/>
      <c r="D114" s="155"/>
      <c r="Q114" s="152"/>
      <c r="R114" s="152"/>
      <c r="S114" s="152"/>
    </row>
    <row r="115" spans="1:19" s="154" customFormat="1" ht="18.75" customHeight="1">
      <c r="A115" s="205"/>
      <c r="B115" s="206"/>
      <c r="D115" s="155"/>
      <c r="Q115" s="152"/>
      <c r="R115" s="152"/>
      <c r="S115" s="152"/>
    </row>
    <row r="116" spans="1:19" s="154" customFormat="1" ht="18.75" customHeight="1">
      <c r="A116" s="205"/>
      <c r="B116" s="206"/>
      <c r="D116" s="155"/>
      <c r="Q116" s="152"/>
      <c r="R116" s="152"/>
      <c r="S116" s="152"/>
    </row>
    <row r="117" spans="1:19" s="154" customFormat="1" ht="18.75" customHeight="1">
      <c r="A117" s="205"/>
      <c r="B117" s="206"/>
      <c r="D117" s="155"/>
      <c r="Q117" s="152"/>
      <c r="R117" s="152"/>
      <c r="S117" s="152"/>
    </row>
    <row r="118" spans="1:19" s="154" customFormat="1" ht="18.75" customHeight="1">
      <c r="A118" s="205"/>
      <c r="B118" s="206"/>
      <c r="D118" s="155"/>
      <c r="Q118" s="152"/>
      <c r="R118" s="152"/>
      <c r="S118" s="152"/>
    </row>
    <row r="119" spans="1:19" s="154" customFormat="1" ht="18.75" customHeight="1">
      <c r="A119" s="205"/>
      <c r="B119" s="206"/>
      <c r="D119" s="155"/>
      <c r="Q119" s="152"/>
      <c r="R119" s="152"/>
      <c r="S119" s="152"/>
    </row>
    <row r="120" spans="1:19" s="154" customFormat="1" ht="18.75" customHeight="1">
      <c r="A120" s="205"/>
      <c r="B120" s="206"/>
      <c r="D120" s="155"/>
      <c r="Q120" s="152"/>
      <c r="R120" s="152"/>
      <c r="S120" s="152"/>
    </row>
    <row r="121" spans="1:19" s="154" customFormat="1" ht="18.75" customHeight="1">
      <c r="A121" s="205"/>
      <c r="B121" s="206"/>
      <c r="D121" s="155"/>
      <c r="Q121" s="152"/>
      <c r="R121" s="152"/>
      <c r="S121" s="152"/>
    </row>
    <row r="122" spans="1:19" s="154" customFormat="1" ht="18.75" customHeight="1">
      <c r="A122" s="205"/>
      <c r="B122" s="206"/>
      <c r="D122" s="155"/>
      <c r="Q122" s="152"/>
      <c r="R122" s="152"/>
      <c r="S122" s="152"/>
    </row>
    <row r="123" spans="1:19" s="154" customFormat="1" ht="18.75" customHeight="1">
      <c r="A123" s="205"/>
      <c r="B123" s="206"/>
      <c r="D123" s="155"/>
      <c r="Q123" s="152"/>
      <c r="R123" s="152"/>
      <c r="S123" s="152"/>
    </row>
    <row r="124" spans="1:19" s="154" customFormat="1" ht="18.75" customHeight="1">
      <c r="A124" s="205"/>
      <c r="B124" s="206"/>
      <c r="D124" s="155"/>
      <c r="Q124" s="152"/>
      <c r="R124" s="152"/>
      <c r="S124" s="152"/>
    </row>
    <row r="125" spans="1:19" s="154" customFormat="1" ht="18.75" customHeight="1">
      <c r="A125" s="205"/>
      <c r="B125" s="206"/>
      <c r="D125" s="155"/>
      <c r="Q125" s="152"/>
      <c r="R125" s="152"/>
      <c r="S125" s="152"/>
    </row>
    <row r="126" spans="1:19" s="154" customFormat="1" ht="18.75" customHeight="1">
      <c r="A126" s="205"/>
      <c r="B126" s="206"/>
      <c r="D126" s="155"/>
      <c r="Q126" s="152"/>
      <c r="R126" s="152"/>
      <c r="S126" s="152"/>
    </row>
    <row r="127" spans="1:19" s="154" customFormat="1" ht="18.75" customHeight="1">
      <c r="A127" s="205"/>
      <c r="B127" s="206"/>
      <c r="D127" s="155"/>
      <c r="Q127" s="152"/>
      <c r="R127" s="152"/>
      <c r="S127" s="152"/>
    </row>
    <row r="128" spans="1:19" s="154" customFormat="1" ht="18.75" customHeight="1">
      <c r="A128" s="205"/>
      <c r="B128" s="206"/>
      <c r="D128" s="155"/>
      <c r="Q128" s="152"/>
      <c r="R128" s="152"/>
      <c r="S128" s="152"/>
    </row>
    <row r="129" spans="1:19" s="154" customFormat="1" ht="18.75" customHeight="1">
      <c r="A129" s="205"/>
      <c r="B129" s="206"/>
      <c r="D129" s="155"/>
      <c r="Q129" s="152"/>
      <c r="R129" s="152"/>
      <c r="S129" s="152"/>
    </row>
    <row r="130" spans="1:19" s="154" customFormat="1" ht="18.75" customHeight="1">
      <c r="A130" s="205"/>
      <c r="B130" s="206"/>
      <c r="D130" s="155"/>
      <c r="Q130" s="152"/>
      <c r="R130" s="152"/>
      <c r="S130" s="152"/>
    </row>
    <row r="131" spans="1:19" s="154" customFormat="1" ht="18.75" customHeight="1">
      <c r="A131" s="205"/>
      <c r="B131" s="206"/>
      <c r="D131" s="155"/>
      <c r="Q131" s="152"/>
      <c r="R131" s="152"/>
      <c r="S131" s="152"/>
    </row>
    <row r="132" spans="1:19" s="154" customFormat="1" ht="18.75" customHeight="1">
      <c r="A132" s="205"/>
      <c r="B132" s="206"/>
      <c r="D132" s="155"/>
      <c r="Q132" s="152"/>
      <c r="R132" s="152"/>
      <c r="S132" s="152"/>
    </row>
    <row r="133" spans="1:19" s="154" customFormat="1" ht="18.75" customHeight="1">
      <c r="A133" s="205"/>
      <c r="B133" s="206"/>
      <c r="D133" s="155"/>
      <c r="Q133" s="152"/>
      <c r="R133" s="152"/>
      <c r="S133" s="152"/>
    </row>
    <row r="134" spans="1:19" s="154" customFormat="1" ht="18.75" customHeight="1">
      <c r="A134" s="205"/>
      <c r="B134" s="206"/>
      <c r="D134" s="155"/>
      <c r="Q134" s="152"/>
      <c r="R134" s="152"/>
      <c r="S134" s="152"/>
    </row>
    <row r="135" spans="1:19" s="154" customFormat="1" ht="18.75" customHeight="1">
      <c r="A135" s="205"/>
      <c r="B135" s="206"/>
      <c r="D135" s="155"/>
      <c r="Q135" s="152"/>
      <c r="R135" s="152"/>
      <c r="S135" s="152"/>
    </row>
    <row r="136" spans="1:19" s="154" customFormat="1" ht="18.75" customHeight="1">
      <c r="A136" s="205"/>
      <c r="B136" s="206"/>
      <c r="D136" s="155"/>
      <c r="Q136" s="152"/>
      <c r="R136" s="152"/>
      <c r="S136" s="152"/>
    </row>
    <row r="137" spans="1:19" s="154" customFormat="1" ht="18.75" customHeight="1">
      <c r="A137" s="205"/>
      <c r="B137" s="206"/>
      <c r="D137" s="155"/>
      <c r="Q137" s="152"/>
      <c r="R137" s="152"/>
      <c r="S137" s="152"/>
    </row>
    <row r="138" spans="1:19" s="154" customFormat="1" ht="18.75" customHeight="1">
      <c r="A138" s="205"/>
      <c r="B138" s="206"/>
      <c r="D138" s="155"/>
      <c r="Q138" s="152"/>
      <c r="R138" s="152"/>
      <c r="S138" s="152"/>
    </row>
    <row r="139" spans="1:19" s="154" customFormat="1" ht="18.75" customHeight="1">
      <c r="A139" s="205"/>
      <c r="B139" s="206"/>
      <c r="D139" s="155"/>
      <c r="Q139" s="152"/>
      <c r="R139" s="152"/>
      <c r="S139" s="152"/>
    </row>
    <row r="140" spans="1:19" s="154" customFormat="1" ht="18.75" customHeight="1">
      <c r="A140" s="205"/>
      <c r="B140" s="206"/>
      <c r="D140" s="155"/>
      <c r="Q140" s="152"/>
      <c r="R140" s="152"/>
      <c r="S140" s="152"/>
    </row>
    <row r="141" spans="1:19" s="154" customFormat="1" ht="18.75" customHeight="1">
      <c r="A141" s="205"/>
      <c r="B141" s="206"/>
      <c r="D141" s="155"/>
      <c r="Q141" s="152"/>
      <c r="R141" s="152"/>
      <c r="S141" s="152"/>
    </row>
    <row r="142" spans="1:19" s="154" customFormat="1" ht="18.75" customHeight="1">
      <c r="A142" s="205"/>
      <c r="B142" s="206"/>
      <c r="D142" s="155"/>
      <c r="Q142" s="152"/>
      <c r="R142" s="152"/>
      <c r="S142" s="152"/>
    </row>
    <row r="143" spans="1:19" s="154" customFormat="1" ht="18.75" customHeight="1">
      <c r="A143" s="205"/>
      <c r="B143" s="206"/>
      <c r="D143" s="155"/>
      <c r="Q143" s="152"/>
      <c r="R143" s="152"/>
      <c r="S143" s="152"/>
    </row>
    <row r="144" spans="1:19" s="154" customFormat="1" ht="18.75" customHeight="1">
      <c r="A144" s="205"/>
      <c r="B144" s="206"/>
      <c r="D144" s="155"/>
      <c r="Q144" s="152"/>
      <c r="R144" s="152"/>
      <c r="S144" s="152"/>
    </row>
    <row r="145" spans="1:19" s="154" customFormat="1" ht="18.75" customHeight="1">
      <c r="A145" s="205"/>
      <c r="B145" s="206"/>
      <c r="D145" s="155"/>
      <c r="Q145" s="152"/>
      <c r="R145" s="152"/>
      <c r="S145" s="152"/>
    </row>
    <row r="146" spans="1:19" s="154" customFormat="1" ht="18.75" customHeight="1">
      <c r="A146" s="205"/>
      <c r="B146" s="206"/>
      <c r="D146" s="155"/>
      <c r="Q146" s="152"/>
      <c r="R146" s="152"/>
      <c r="S146" s="152"/>
    </row>
    <row r="147" spans="1:19" s="154" customFormat="1" ht="18.75" customHeight="1">
      <c r="A147" s="205"/>
      <c r="B147" s="208"/>
      <c r="D147" s="155"/>
      <c r="Q147" s="152"/>
      <c r="R147" s="152"/>
      <c r="S147" s="152"/>
    </row>
    <row r="148" spans="1:19" s="154" customFormat="1" ht="18.75" customHeight="1">
      <c r="A148" s="205"/>
      <c r="B148" s="206"/>
      <c r="D148" s="155"/>
      <c r="Q148" s="152"/>
      <c r="R148" s="152"/>
      <c r="S148" s="152"/>
    </row>
    <row r="149" spans="1:19" s="154" customFormat="1" ht="18.75" customHeight="1">
      <c r="A149" s="205"/>
      <c r="B149" s="206"/>
      <c r="D149" s="155"/>
      <c r="Q149" s="152"/>
      <c r="R149" s="152"/>
      <c r="S149" s="152"/>
    </row>
    <row r="150" spans="1:19" s="154" customFormat="1" ht="18.75" customHeight="1">
      <c r="A150" s="205"/>
      <c r="B150" s="206"/>
      <c r="D150" s="155"/>
      <c r="Q150" s="152"/>
      <c r="R150" s="152"/>
      <c r="S150" s="152"/>
    </row>
    <row r="151" spans="1:19" s="154" customFormat="1" ht="18.75" customHeight="1">
      <c r="A151" s="205"/>
      <c r="B151" s="206"/>
      <c r="D151" s="155"/>
      <c r="Q151" s="152"/>
      <c r="R151" s="152"/>
      <c r="S151" s="152"/>
    </row>
    <row r="152" spans="1:19" s="154" customFormat="1" ht="18.75" customHeight="1">
      <c r="A152" s="205"/>
      <c r="B152" s="206"/>
      <c r="D152" s="155"/>
      <c r="Q152" s="152"/>
      <c r="R152" s="152"/>
      <c r="S152" s="152"/>
    </row>
    <row r="153" spans="1:19" s="154" customFormat="1" ht="18.75" customHeight="1">
      <c r="A153" s="205"/>
      <c r="B153" s="206"/>
      <c r="D153" s="155"/>
      <c r="Q153" s="152"/>
      <c r="R153" s="152"/>
      <c r="S153" s="152"/>
    </row>
    <row r="154" spans="1:19" s="154" customFormat="1" ht="18.75" customHeight="1">
      <c r="A154" s="205"/>
      <c r="B154" s="206"/>
      <c r="D154" s="155"/>
      <c r="Q154" s="152"/>
      <c r="R154" s="152"/>
      <c r="S154" s="152"/>
    </row>
    <row r="155" spans="1:19" s="154" customFormat="1" ht="18.75" customHeight="1">
      <c r="A155" s="205"/>
      <c r="B155" s="206"/>
      <c r="D155" s="155"/>
      <c r="Q155" s="152"/>
      <c r="R155" s="152"/>
      <c r="S155" s="152"/>
    </row>
    <row r="156" spans="1:19" s="154" customFormat="1" ht="18.75" customHeight="1">
      <c r="A156" s="205"/>
      <c r="B156" s="206"/>
      <c r="D156" s="155"/>
      <c r="Q156" s="152"/>
      <c r="R156" s="152"/>
      <c r="S156" s="152"/>
    </row>
    <row r="157" spans="1:19" s="154" customFormat="1" ht="18.75" customHeight="1">
      <c r="A157" s="205"/>
      <c r="B157" s="206"/>
      <c r="D157" s="155"/>
      <c r="Q157" s="152"/>
      <c r="R157" s="152"/>
      <c r="S157" s="152"/>
    </row>
    <row r="158" spans="1:19" s="154" customFormat="1" ht="18.75" customHeight="1">
      <c r="A158" s="205"/>
      <c r="B158" s="206"/>
      <c r="D158" s="155"/>
      <c r="Q158" s="152"/>
      <c r="R158" s="152"/>
      <c r="S158" s="152"/>
    </row>
    <row r="159" spans="1:19" s="154" customFormat="1" ht="18.75" customHeight="1">
      <c r="A159" s="205"/>
      <c r="B159" s="206"/>
      <c r="D159" s="155"/>
      <c r="Q159" s="152"/>
      <c r="R159" s="152"/>
      <c r="S159" s="152"/>
    </row>
    <row r="160" spans="1:19" s="154" customFormat="1" ht="18.75" customHeight="1">
      <c r="A160" s="205"/>
      <c r="B160" s="206"/>
      <c r="D160" s="155"/>
      <c r="Q160" s="152"/>
      <c r="R160" s="152"/>
      <c r="S160" s="152"/>
    </row>
    <row r="161" spans="1:19" s="154" customFormat="1" ht="18.75" customHeight="1">
      <c r="A161" s="205"/>
      <c r="B161" s="206"/>
      <c r="D161" s="155"/>
      <c r="Q161" s="152"/>
      <c r="R161" s="152"/>
      <c r="S161" s="152"/>
    </row>
    <row r="162" spans="1:19" s="154" customFormat="1" ht="18.75" customHeight="1">
      <c r="A162" s="205"/>
      <c r="B162" s="206"/>
      <c r="D162" s="155"/>
      <c r="Q162" s="152"/>
      <c r="R162" s="152"/>
      <c r="S162" s="152"/>
    </row>
    <row r="163" spans="1:19" s="154" customFormat="1" ht="18.75" customHeight="1">
      <c r="A163" s="205"/>
      <c r="B163" s="206"/>
      <c r="D163" s="155"/>
      <c r="Q163" s="152"/>
      <c r="R163" s="152"/>
      <c r="S163" s="152"/>
    </row>
    <row r="164" spans="1:19" s="154" customFormat="1" ht="18.75" customHeight="1">
      <c r="A164" s="209"/>
      <c r="B164" s="210"/>
      <c r="D164" s="155"/>
      <c r="Q164" s="152"/>
      <c r="R164" s="152"/>
      <c r="S164" s="152"/>
    </row>
    <row r="165" spans="1:19" s="154" customFormat="1" ht="18.75" customHeight="1">
      <c r="A165" s="209"/>
      <c r="B165" s="210"/>
      <c r="D165" s="155"/>
      <c r="Q165" s="152"/>
      <c r="R165" s="152"/>
      <c r="S165" s="152"/>
    </row>
    <row r="166" spans="1:19" s="154" customFormat="1" ht="18.75" customHeight="1">
      <c r="A166" s="209"/>
      <c r="B166" s="210"/>
      <c r="D166" s="155"/>
      <c r="Q166" s="152"/>
      <c r="R166" s="152"/>
      <c r="S166" s="152"/>
    </row>
    <row r="167" spans="1:19" s="154" customFormat="1" ht="18.75" customHeight="1">
      <c r="A167" s="209"/>
      <c r="B167" s="210"/>
      <c r="D167" s="155"/>
      <c r="Q167" s="152"/>
      <c r="R167" s="152"/>
      <c r="S167" s="152"/>
    </row>
    <row r="168" spans="1:19" s="154" customFormat="1" ht="18.75" customHeight="1">
      <c r="A168" s="209"/>
      <c r="B168" s="210"/>
      <c r="D168" s="155"/>
      <c r="Q168" s="152"/>
      <c r="R168" s="152"/>
      <c r="S168" s="152"/>
    </row>
    <row r="169" spans="1:19" s="154" customFormat="1" ht="18.75" customHeight="1">
      <c r="A169" s="209"/>
      <c r="B169" s="210"/>
      <c r="D169" s="155"/>
      <c r="Q169" s="152"/>
      <c r="R169" s="152"/>
      <c r="S169" s="152"/>
    </row>
    <row r="170" spans="1:19" s="154" customFormat="1" ht="18.75" customHeight="1">
      <c r="A170" s="209"/>
      <c r="B170" s="210"/>
      <c r="D170" s="155"/>
      <c r="Q170" s="152"/>
      <c r="R170" s="152"/>
      <c r="S170" s="152"/>
    </row>
    <row r="171" spans="1:19" s="154" customFormat="1" ht="18.75" customHeight="1">
      <c r="A171" s="209"/>
      <c r="B171" s="210"/>
      <c r="D171" s="155"/>
      <c r="Q171" s="152"/>
      <c r="R171" s="152"/>
      <c r="S171" s="152"/>
    </row>
    <row r="172" spans="1:19" s="154" customFormat="1" ht="18.75" customHeight="1">
      <c r="A172" s="209"/>
      <c r="B172" s="210"/>
      <c r="D172" s="155"/>
      <c r="Q172" s="152"/>
      <c r="R172" s="152"/>
      <c r="S172" s="152"/>
    </row>
    <row r="173" spans="1:19" s="154" customFormat="1" ht="18.75" customHeight="1">
      <c r="A173" s="209"/>
      <c r="B173" s="210"/>
      <c r="D173" s="155"/>
      <c r="Q173" s="152"/>
      <c r="R173" s="152"/>
      <c r="S173" s="152"/>
    </row>
    <row r="174" spans="1:19" s="154" customFormat="1" ht="18.75" customHeight="1">
      <c r="A174" s="209"/>
      <c r="B174" s="210"/>
      <c r="D174" s="155"/>
      <c r="Q174" s="152"/>
      <c r="R174" s="152"/>
      <c r="S174" s="152"/>
    </row>
    <row r="175" spans="1:19" s="154" customFormat="1" ht="18.75" customHeight="1">
      <c r="A175" s="209"/>
      <c r="B175" s="210"/>
      <c r="D175" s="155"/>
      <c r="Q175" s="152"/>
      <c r="R175" s="152"/>
      <c r="S175" s="152"/>
    </row>
    <row r="176" spans="1:19" s="154" customFormat="1" ht="18.75" customHeight="1">
      <c r="A176" s="209"/>
      <c r="B176" s="210"/>
      <c r="D176" s="155"/>
      <c r="Q176" s="152"/>
      <c r="R176" s="152"/>
      <c r="S176" s="152"/>
    </row>
    <row r="177" spans="1:19" s="154" customFormat="1" ht="18.75" customHeight="1">
      <c r="A177" s="209"/>
      <c r="B177" s="210"/>
      <c r="D177" s="155"/>
      <c r="Q177" s="152"/>
      <c r="R177" s="152"/>
      <c r="S177" s="152"/>
    </row>
    <row r="178" spans="1:19" s="154" customFormat="1" ht="18.75" customHeight="1">
      <c r="A178" s="209"/>
      <c r="B178" s="210"/>
      <c r="D178" s="155"/>
      <c r="Q178" s="152"/>
      <c r="R178" s="152"/>
      <c r="S178" s="152"/>
    </row>
    <row r="179" spans="1:19" s="154" customFormat="1" ht="18.75" customHeight="1">
      <c r="A179" s="209"/>
      <c r="B179" s="210"/>
      <c r="D179" s="155"/>
      <c r="Q179" s="152"/>
      <c r="R179" s="152"/>
      <c r="S179" s="152"/>
    </row>
    <row r="180" spans="1:19" s="154" customFormat="1" ht="18.75" customHeight="1">
      <c r="A180" s="209"/>
      <c r="B180" s="210"/>
      <c r="D180" s="155"/>
      <c r="Q180" s="152"/>
      <c r="R180" s="152"/>
      <c r="S180" s="152"/>
    </row>
    <row r="181" spans="1:19" s="154" customFormat="1" ht="18.75" customHeight="1">
      <c r="A181" s="209"/>
      <c r="B181" s="210"/>
      <c r="D181" s="155"/>
      <c r="Q181" s="152"/>
      <c r="R181" s="152"/>
      <c r="S181" s="152"/>
    </row>
    <row r="182" spans="1:19" s="154" customFormat="1" ht="18.75" customHeight="1">
      <c r="A182" s="209"/>
      <c r="B182" s="210"/>
      <c r="D182" s="155"/>
      <c r="Q182" s="152"/>
      <c r="R182" s="152"/>
      <c r="S182" s="152"/>
    </row>
    <row r="183" spans="1:19" s="154" customFormat="1" ht="18.75" customHeight="1">
      <c r="A183" s="209"/>
      <c r="B183" s="210"/>
      <c r="D183" s="155"/>
      <c r="Q183" s="152"/>
      <c r="R183" s="152"/>
      <c r="S183" s="152"/>
    </row>
    <row r="184" spans="1:19" s="154" customFormat="1" ht="18.75" customHeight="1">
      <c r="A184" s="209"/>
      <c r="B184" s="210"/>
      <c r="D184" s="155"/>
      <c r="Q184" s="152"/>
      <c r="R184" s="152"/>
      <c r="S184" s="152"/>
    </row>
    <row r="185" spans="1:19" s="154" customFormat="1" ht="18.75" customHeight="1">
      <c r="A185" s="209"/>
      <c r="B185" s="210"/>
      <c r="D185" s="155"/>
      <c r="Q185" s="152"/>
      <c r="R185" s="152"/>
      <c r="S185" s="152"/>
    </row>
    <row r="186" spans="1:19" s="154" customFormat="1" ht="18.75" customHeight="1">
      <c r="A186" s="209"/>
      <c r="B186" s="210"/>
      <c r="D186" s="155"/>
      <c r="Q186" s="152"/>
      <c r="R186" s="152"/>
      <c r="S186" s="152"/>
    </row>
    <row r="187" spans="1:19" s="154" customFormat="1" ht="18.75" customHeight="1">
      <c r="A187" s="209"/>
      <c r="B187" s="210"/>
      <c r="D187" s="155"/>
      <c r="Q187" s="152"/>
      <c r="R187" s="152"/>
      <c r="S187" s="152"/>
    </row>
    <row r="188" spans="1:19" s="154" customFormat="1" ht="18.75" customHeight="1">
      <c r="A188" s="209"/>
      <c r="B188" s="210"/>
      <c r="D188" s="155"/>
      <c r="Q188" s="152"/>
      <c r="R188" s="152"/>
      <c r="S188" s="152"/>
    </row>
    <row r="189" spans="1:19" s="154" customFormat="1" ht="18.75" customHeight="1">
      <c r="A189" s="209"/>
      <c r="B189" s="210"/>
      <c r="D189" s="155"/>
      <c r="Q189" s="152"/>
      <c r="R189" s="152"/>
      <c r="S189" s="152"/>
    </row>
    <row r="190" spans="1:19" s="154" customFormat="1" ht="18.75" customHeight="1">
      <c r="A190" s="209"/>
      <c r="B190" s="210"/>
      <c r="D190" s="155"/>
      <c r="Q190" s="152"/>
      <c r="R190" s="152"/>
      <c r="S190" s="152"/>
    </row>
    <row r="191" spans="1:19" s="154" customFormat="1" ht="18.75" customHeight="1">
      <c r="A191" s="209"/>
      <c r="B191" s="210"/>
      <c r="D191" s="155"/>
      <c r="Q191" s="152"/>
      <c r="R191" s="152"/>
      <c r="S191" s="152"/>
    </row>
    <row r="192" spans="1:19" s="154" customFormat="1" ht="18.75" customHeight="1">
      <c r="A192" s="209"/>
      <c r="B192" s="210"/>
      <c r="D192" s="155"/>
      <c r="Q192" s="152"/>
      <c r="R192" s="152"/>
      <c r="S192" s="152"/>
    </row>
    <row r="193" spans="1:19" s="154" customFormat="1" ht="18.75" customHeight="1">
      <c r="A193" s="209"/>
      <c r="B193" s="210"/>
      <c r="D193" s="155"/>
      <c r="Q193" s="152"/>
      <c r="R193" s="152"/>
      <c r="S193" s="152"/>
    </row>
    <row r="194" spans="1:19" s="154" customFormat="1" ht="18.75" customHeight="1">
      <c r="A194" s="209"/>
      <c r="B194" s="210"/>
      <c r="D194" s="155"/>
      <c r="Q194" s="152"/>
      <c r="R194" s="152"/>
      <c r="S194" s="152"/>
    </row>
    <row r="195" spans="1:19" s="154" customFormat="1" ht="18.75" customHeight="1">
      <c r="A195" s="209"/>
      <c r="B195" s="210"/>
      <c r="D195" s="155"/>
      <c r="Q195" s="152"/>
      <c r="R195" s="152"/>
      <c r="S195" s="152"/>
    </row>
    <row r="196" spans="1:19" s="154" customFormat="1" ht="18.75" customHeight="1">
      <c r="A196" s="209"/>
      <c r="B196" s="210"/>
      <c r="D196" s="155"/>
      <c r="Q196" s="152"/>
      <c r="R196" s="152"/>
      <c r="S196" s="152"/>
    </row>
    <row r="197" spans="1:19" s="154" customFormat="1" ht="18.75" customHeight="1">
      <c r="A197" s="209"/>
      <c r="B197" s="210"/>
      <c r="D197" s="155"/>
      <c r="Q197" s="152"/>
      <c r="R197" s="152"/>
      <c r="S197" s="152"/>
    </row>
    <row r="198" spans="1:19" s="154" customFormat="1" ht="18.75" customHeight="1">
      <c r="A198" s="209"/>
      <c r="B198" s="210"/>
      <c r="D198" s="155"/>
      <c r="Q198" s="152"/>
      <c r="R198" s="152"/>
      <c r="S198" s="152"/>
    </row>
    <row r="199" spans="1:19" s="154" customFormat="1" ht="18.75" customHeight="1">
      <c r="A199" s="209"/>
      <c r="B199" s="210"/>
      <c r="D199" s="155"/>
      <c r="Q199" s="152"/>
      <c r="R199" s="152"/>
      <c r="S199" s="152"/>
    </row>
    <row r="200" spans="1:19" s="154" customFormat="1" ht="18.75" customHeight="1">
      <c r="A200" s="209"/>
      <c r="B200" s="210"/>
      <c r="D200" s="155"/>
      <c r="Q200" s="152"/>
      <c r="R200" s="152"/>
      <c r="S200" s="152"/>
    </row>
    <row r="201" spans="1:19" s="154" customFormat="1" ht="18.75" customHeight="1">
      <c r="A201" s="209"/>
      <c r="B201" s="210"/>
      <c r="D201" s="155"/>
      <c r="Q201" s="152"/>
      <c r="R201" s="152"/>
      <c r="S201" s="152"/>
    </row>
    <row r="202" spans="1:19" s="154" customFormat="1" ht="18.75" customHeight="1">
      <c r="A202" s="209"/>
      <c r="B202" s="210"/>
      <c r="D202" s="155"/>
      <c r="Q202" s="152"/>
      <c r="R202" s="152"/>
      <c r="S202" s="152"/>
    </row>
    <row r="203" spans="1:19" s="154" customFormat="1" ht="18.75" customHeight="1">
      <c r="A203" s="209"/>
      <c r="B203" s="210"/>
      <c r="D203" s="155"/>
      <c r="Q203" s="152"/>
      <c r="R203" s="152"/>
      <c r="S203" s="152"/>
    </row>
    <row r="204" spans="1:19" s="154" customFormat="1" ht="18.75" customHeight="1">
      <c r="A204" s="209"/>
      <c r="B204" s="211"/>
      <c r="D204" s="155"/>
      <c r="Q204" s="152"/>
      <c r="R204" s="152"/>
      <c r="S204" s="152"/>
    </row>
  </sheetData>
  <sheetProtection/>
  <mergeCells count="21">
    <mergeCell ref="O6:O9"/>
    <mergeCell ref="N1:P1"/>
    <mergeCell ref="A4:P4"/>
    <mergeCell ref="N5:P5"/>
    <mergeCell ref="A6:A9"/>
    <mergeCell ref="B6:B9"/>
    <mergeCell ref="P6:P9"/>
    <mergeCell ref="A2:P2"/>
    <mergeCell ref="J6:J9"/>
    <mergeCell ref="K6:K9"/>
    <mergeCell ref="L6:L9"/>
    <mergeCell ref="C6:C9"/>
    <mergeCell ref="D6:D9"/>
    <mergeCell ref="E6:E9"/>
    <mergeCell ref="A3:P3"/>
    <mergeCell ref="F6:F9"/>
    <mergeCell ref="G6:G9"/>
    <mergeCell ref="H6:H9"/>
    <mergeCell ref="I6:I9"/>
    <mergeCell ref="M6:M9"/>
    <mergeCell ref="N6:N9"/>
  </mergeCells>
  <printOptions/>
  <pageMargins left="0.3" right="0.05" top="0.78" bottom="0.66" header="0.5" footer="0.5"/>
  <pageSetup horizontalDpi="600" verticalDpi="600" orientation="landscape" paperSize="9" scale="86"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IF25"/>
  <sheetViews>
    <sheetView zoomScalePageLayoutView="0" workbookViewId="0" topLeftCell="A1">
      <selection activeCell="N5" sqref="N5:Q5"/>
    </sheetView>
  </sheetViews>
  <sheetFormatPr defaultColWidth="9.140625" defaultRowHeight="15"/>
  <cols>
    <col min="1" max="1" width="3.57421875" style="0" customWidth="1"/>
    <col min="2" max="2" width="17.421875" style="0" customWidth="1"/>
    <col min="3" max="17" width="9.00390625" style="480" customWidth="1"/>
  </cols>
  <sheetData>
    <row r="1" spans="14:17" ht="18.75">
      <c r="N1" s="569" t="s">
        <v>678</v>
      </c>
      <c r="O1" s="569"/>
      <c r="P1" s="569"/>
      <c r="Q1" s="569"/>
    </row>
    <row r="2" spans="1:240" ht="18.75">
      <c r="A2" s="577" t="s">
        <v>693</v>
      </c>
      <c r="B2" s="577"/>
      <c r="C2" s="577"/>
      <c r="D2" s="577"/>
      <c r="E2" s="577"/>
      <c r="F2" s="577"/>
      <c r="G2" s="577"/>
      <c r="H2" s="577"/>
      <c r="I2" s="577"/>
      <c r="J2" s="577"/>
      <c r="K2" s="577"/>
      <c r="L2" s="577"/>
      <c r="M2" s="577"/>
      <c r="N2" s="577"/>
      <c r="O2" s="577"/>
      <c r="P2" s="577"/>
      <c r="Q2" s="577"/>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row>
    <row r="3" spans="1:240" ht="18.75">
      <c r="A3" s="577" t="s">
        <v>675</v>
      </c>
      <c r="B3" s="577"/>
      <c r="C3" s="577"/>
      <c r="D3" s="577"/>
      <c r="E3" s="577"/>
      <c r="F3" s="577"/>
      <c r="G3" s="577"/>
      <c r="H3" s="577"/>
      <c r="I3" s="577"/>
      <c r="J3" s="577"/>
      <c r="K3" s="577"/>
      <c r="L3" s="577"/>
      <c r="M3" s="577"/>
      <c r="N3" s="577"/>
      <c r="O3" s="577"/>
      <c r="P3" s="577"/>
      <c r="Q3" s="577"/>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row>
    <row r="4" spans="1:240" s="215" customFormat="1" ht="18.75">
      <c r="A4" s="578" t="str">
        <f>'40'!A4:P4</f>
        <v>(Kèm theo Công văn số 3599/STC-KHNS ngày  5/12/2019 của  Sở Tài chính)</v>
      </c>
      <c r="B4" s="578"/>
      <c r="C4" s="578"/>
      <c r="D4" s="578"/>
      <c r="E4" s="578"/>
      <c r="F4" s="578"/>
      <c r="G4" s="578"/>
      <c r="H4" s="578"/>
      <c r="I4" s="578"/>
      <c r="J4" s="578"/>
      <c r="K4" s="578"/>
      <c r="L4" s="578"/>
      <c r="M4" s="578"/>
      <c r="N4" s="578"/>
      <c r="O4" s="578"/>
      <c r="P4" s="578"/>
      <c r="Q4" s="578"/>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2"/>
      <c r="HE4" s="212"/>
      <c r="HF4" s="212"/>
      <c r="HG4" s="212"/>
      <c r="HH4" s="212"/>
      <c r="HI4" s="212"/>
      <c r="HJ4" s="212"/>
      <c r="HK4" s="212"/>
      <c r="HL4" s="212"/>
      <c r="HM4" s="212"/>
      <c r="HN4" s="212"/>
      <c r="HO4" s="212"/>
      <c r="HP4" s="212"/>
      <c r="HQ4" s="212"/>
      <c r="HR4" s="212"/>
      <c r="HS4" s="212"/>
      <c r="HT4" s="212"/>
      <c r="HU4" s="212"/>
      <c r="HV4" s="212"/>
      <c r="HW4" s="212"/>
      <c r="HX4" s="212"/>
      <c r="HY4" s="212"/>
      <c r="HZ4" s="212"/>
      <c r="IA4" s="212"/>
      <c r="IB4" s="212"/>
      <c r="IC4" s="212"/>
      <c r="ID4" s="212"/>
      <c r="IE4" s="212"/>
      <c r="IF4" s="212"/>
    </row>
    <row r="5" spans="1:240" s="215" customFormat="1" ht="18.75">
      <c r="A5" s="213"/>
      <c r="B5" s="214"/>
      <c r="C5" s="481"/>
      <c r="D5" s="481"/>
      <c r="E5" s="481"/>
      <c r="F5" s="481"/>
      <c r="G5" s="481"/>
      <c r="H5" s="481"/>
      <c r="I5" s="481"/>
      <c r="J5" s="481"/>
      <c r="K5" s="481"/>
      <c r="L5" s="481"/>
      <c r="M5" s="481"/>
      <c r="N5" s="570" t="s">
        <v>694</v>
      </c>
      <c r="O5" s="570"/>
      <c r="P5" s="570"/>
      <c r="Q5" s="570"/>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row>
    <row r="6" spans="1:240" ht="26.25" customHeight="1">
      <c r="A6" s="579" t="s">
        <v>2</v>
      </c>
      <c r="B6" s="579" t="s">
        <v>290</v>
      </c>
      <c r="C6" s="571" t="s">
        <v>291</v>
      </c>
      <c r="D6" s="572"/>
      <c r="E6" s="572"/>
      <c r="F6" s="572"/>
      <c r="G6" s="572"/>
      <c r="H6" s="572"/>
      <c r="I6" s="572"/>
      <c r="J6" s="572"/>
      <c r="K6" s="572"/>
      <c r="L6" s="572"/>
      <c r="M6" s="572"/>
      <c r="N6" s="572"/>
      <c r="O6" s="572"/>
      <c r="P6" s="572"/>
      <c r="Q6" s="573"/>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c r="DR6" s="212"/>
      <c r="DS6" s="212"/>
      <c r="DT6" s="212"/>
      <c r="DU6" s="212"/>
      <c r="DV6" s="212"/>
      <c r="DW6" s="212"/>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c r="FF6" s="212"/>
      <c r="FG6" s="212"/>
      <c r="FH6" s="212"/>
      <c r="FI6" s="212"/>
      <c r="FJ6" s="212"/>
      <c r="FK6" s="212"/>
      <c r="FL6" s="212"/>
      <c r="FM6" s="212"/>
      <c r="FN6" s="212"/>
      <c r="FO6" s="212"/>
      <c r="FP6" s="212"/>
      <c r="FQ6" s="212"/>
      <c r="FR6" s="212"/>
      <c r="FS6" s="212"/>
      <c r="FT6" s="212"/>
      <c r="FU6" s="212"/>
      <c r="FV6" s="212"/>
      <c r="FW6" s="212"/>
      <c r="FX6" s="212"/>
      <c r="FY6" s="212"/>
      <c r="FZ6" s="212"/>
      <c r="GA6" s="212"/>
      <c r="GB6" s="212"/>
      <c r="GC6" s="212"/>
      <c r="GD6" s="212"/>
      <c r="GE6" s="212"/>
      <c r="GF6" s="212"/>
      <c r="GG6" s="212"/>
      <c r="GH6" s="212"/>
      <c r="GI6" s="212"/>
      <c r="GJ6" s="212"/>
      <c r="GK6" s="212"/>
      <c r="GL6" s="212"/>
      <c r="GM6" s="212"/>
      <c r="GN6" s="212"/>
      <c r="GO6" s="212"/>
      <c r="GP6" s="212"/>
      <c r="GQ6" s="212"/>
      <c r="GR6" s="212"/>
      <c r="GS6" s="212"/>
      <c r="GT6" s="212"/>
      <c r="GU6" s="212"/>
      <c r="GV6" s="212"/>
      <c r="GW6" s="212"/>
      <c r="GX6" s="212"/>
      <c r="GY6" s="212"/>
      <c r="GZ6" s="212"/>
      <c r="HA6" s="212"/>
      <c r="HB6" s="212"/>
      <c r="HC6" s="212"/>
      <c r="HD6" s="212"/>
      <c r="HE6" s="212"/>
      <c r="HF6" s="212"/>
      <c r="HG6" s="212"/>
      <c r="HH6" s="212"/>
      <c r="HI6" s="212"/>
      <c r="HJ6" s="212"/>
      <c r="HK6" s="212"/>
      <c r="HL6" s="212"/>
      <c r="HM6" s="212"/>
      <c r="HN6" s="212"/>
      <c r="HO6" s="212"/>
      <c r="HP6" s="212"/>
      <c r="HQ6" s="212"/>
      <c r="HR6" s="212"/>
      <c r="HS6" s="212"/>
      <c r="HT6" s="212"/>
      <c r="HU6" s="212"/>
      <c r="HV6" s="212"/>
      <c r="HW6" s="212"/>
      <c r="HX6" s="212"/>
      <c r="HY6" s="212"/>
      <c r="HZ6" s="212"/>
      <c r="IA6" s="212"/>
      <c r="IB6" s="212"/>
      <c r="IC6" s="212"/>
      <c r="ID6" s="212"/>
      <c r="IE6" s="212"/>
      <c r="IF6" s="212"/>
    </row>
    <row r="7" spans="1:240" ht="18.75" customHeight="1">
      <c r="A7" s="580"/>
      <c r="B7" s="580"/>
      <c r="C7" s="574" t="s">
        <v>125</v>
      </c>
      <c r="D7" s="574" t="s">
        <v>124</v>
      </c>
      <c r="E7" s="574" t="s">
        <v>292</v>
      </c>
      <c r="F7" s="574" t="s">
        <v>48</v>
      </c>
      <c r="G7" s="574" t="s">
        <v>293</v>
      </c>
      <c r="H7" s="574" t="s">
        <v>28</v>
      </c>
      <c r="I7" s="574" t="s">
        <v>294</v>
      </c>
      <c r="J7" s="574" t="s">
        <v>127</v>
      </c>
      <c r="K7" s="574" t="s">
        <v>126</v>
      </c>
      <c r="L7" s="574" t="s">
        <v>295</v>
      </c>
      <c r="M7" s="574" t="s">
        <v>296</v>
      </c>
      <c r="N7" s="574" t="s">
        <v>23</v>
      </c>
      <c r="O7" s="574" t="s">
        <v>36</v>
      </c>
      <c r="P7" s="574" t="s">
        <v>24</v>
      </c>
      <c r="Q7" s="574" t="s">
        <v>297</v>
      </c>
      <c r="R7" s="216"/>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row>
    <row r="8" spans="1:240" ht="18.75">
      <c r="A8" s="580"/>
      <c r="B8" s="580"/>
      <c r="C8" s="575"/>
      <c r="D8" s="575"/>
      <c r="E8" s="575"/>
      <c r="F8" s="575"/>
      <c r="G8" s="575"/>
      <c r="H8" s="575"/>
      <c r="I8" s="575"/>
      <c r="J8" s="575"/>
      <c r="K8" s="575"/>
      <c r="L8" s="575"/>
      <c r="M8" s="575"/>
      <c r="N8" s="575"/>
      <c r="O8" s="575"/>
      <c r="P8" s="575"/>
      <c r="Q8" s="575"/>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row>
    <row r="9" spans="1:240" ht="26.25" customHeight="1">
      <c r="A9" s="581"/>
      <c r="B9" s="581"/>
      <c r="C9" s="576"/>
      <c r="D9" s="576"/>
      <c r="E9" s="576"/>
      <c r="F9" s="576"/>
      <c r="G9" s="576"/>
      <c r="H9" s="576"/>
      <c r="I9" s="576"/>
      <c r="J9" s="576"/>
      <c r="K9" s="576"/>
      <c r="L9" s="576"/>
      <c r="M9" s="576"/>
      <c r="N9" s="576"/>
      <c r="O9" s="576"/>
      <c r="P9" s="576"/>
      <c r="Q9" s="576"/>
      <c r="R9" s="216"/>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row>
    <row r="10" spans="1:240" s="490" customFormat="1" ht="21.75" customHeight="1">
      <c r="A10" s="486" t="s">
        <v>10</v>
      </c>
      <c r="B10" s="487" t="s">
        <v>11</v>
      </c>
      <c r="C10" s="487">
        <v>2</v>
      </c>
      <c r="D10" s="487">
        <v>3</v>
      </c>
      <c r="E10" s="487">
        <v>4</v>
      </c>
      <c r="F10" s="487">
        <v>5</v>
      </c>
      <c r="G10" s="487">
        <v>6</v>
      </c>
      <c r="H10" s="487">
        <v>7</v>
      </c>
      <c r="I10" s="487">
        <v>8</v>
      </c>
      <c r="J10" s="487">
        <v>9</v>
      </c>
      <c r="K10" s="487">
        <v>10</v>
      </c>
      <c r="L10" s="487">
        <v>11</v>
      </c>
      <c r="M10" s="487">
        <v>12</v>
      </c>
      <c r="N10" s="487">
        <v>13</v>
      </c>
      <c r="O10" s="487">
        <v>14</v>
      </c>
      <c r="P10" s="487">
        <v>15</v>
      </c>
      <c r="Q10" s="487">
        <v>16</v>
      </c>
      <c r="R10" s="488"/>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89"/>
      <c r="CH10" s="489"/>
      <c r="CI10" s="489"/>
      <c r="CJ10" s="489"/>
      <c r="CK10" s="489"/>
      <c r="CL10" s="489"/>
      <c r="CM10" s="489"/>
      <c r="CN10" s="489"/>
      <c r="CO10" s="489"/>
      <c r="CP10" s="489"/>
      <c r="CQ10" s="489"/>
      <c r="CR10" s="489"/>
      <c r="CS10" s="489"/>
      <c r="CT10" s="489"/>
      <c r="CU10" s="489"/>
      <c r="CV10" s="489"/>
      <c r="CW10" s="489"/>
      <c r="CX10" s="489"/>
      <c r="CY10" s="489"/>
      <c r="CZ10" s="489"/>
      <c r="DA10" s="489"/>
      <c r="DB10" s="489"/>
      <c r="DC10" s="489"/>
      <c r="DD10" s="489"/>
      <c r="DE10" s="489"/>
      <c r="DF10" s="489"/>
      <c r="DG10" s="489"/>
      <c r="DH10" s="489"/>
      <c r="DI10" s="489"/>
      <c r="DJ10" s="489"/>
      <c r="DK10" s="489"/>
      <c r="DL10" s="489"/>
      <c r="DM10" s="489"/>
      <c r="DN10" s="489"/>
      <c r="DO10" s="489"/>
      <c r="DP10" s="489"/>
      <c r="DQ10" s="489"/>
      <c r="DR10" s="489"/>
      <c r="DS10" s="489"/>
      <c r="DT10" s="489"/>
      <c r="DU10" s="489"/>
      <c r="DV10" s="489"/>
      <c r="DW10" s="489"/>
      <c r="DX10" s="489"/>
      <c r="DY10" s="489"/>
      <c r="DZ10" s="489"/>
      <c r="EA10" s="489"/>
      <c r="EB10" s="489"/>
      <c r="EC10" s="489"/>
      <c r="ED10" s="489"/>
      <c r="EE10" s="489"/>
      <c r="EF10" s="489"/>
      <c r="EG10" s="489"/>
      <c r="EH10" s="489"/>
      <c r="EI10" s="489"/>
      <c r="EJ10" s="489"/>
      <c r="EK10" s="489"/>
      <c r="EL10" s="489"/>
      <c r="EM10" s="489"/>
      <c r="EN10" s="489"/>
      <c r="EO10" s="489"/>
      <c r="EP10" s="489"/>
      <c r="EQ10" s="489"/>
      <c r="ER10" s="489"/>
      <c r="ES10" s="489"/>
      <c r="ET10" s="489"/>
      <c r="EU10" s="489"/>
      <c r="EV10" s="489"/>
      <c r="EW10" s="489"/>
      <c r="EX10" s="489"/>
      <c r="EY10" s="489"/>
      <c r="EZ10" s="489"/>
      <c r="FA10" s="489"/>
      <c r="FB10" s="489"/>
      <c r="FC10" s="489"/>
      <c r="FD10" s="489"/>
      <c r="FE10" s="489"/>
      <c r="FF10" s="489"/>
      <c r="FG10" s="489"/>
      <c r="FH10" s="489"/>
      <c r="FI10" s="489"/>
      <c r="FJ10" s="489"/>
      <c r="FK10" s="489"/>
      <c r="FL10" s="489"/>
      <c r="FM10" s="489"/>
      <c r="FN10" s="489"/>
      <c r="FO10" s="489"/>
      <c r="FP10" s="489"/>
      <c r="FQ10" s="489"/>
      <c r="FR10" s="489"/>
      <c r="FS10" s="489"/>
      <c r="FT10" s="489"/>
      <c r="FU10" s="489"/>
      <c r="FV10" s="489"/>
      <c r="FW10" s="489"/>
      <c r="FX10" s="489"/>
      <c r="FY10" s="489"/>
      <c r="FZ10" s="489"/>
      <c r="GA10" s="489"/>
      <c r="GB10" s="489"/>
      <c r="GC10" s="489"/>
      <c r="GD10" s="489"/>
      <c r="GE10" s="489"/>
      <c r="GF10" s="489"/>
      <c r="GG10" s="489"/>
      <c r="GH10" s="489"/>
      <c r="GI10" s="489"/>
      <c r="GJ10" s="489"/>
      <c r="GK10" s="489"/>
      <c r="GL10" s="489"/>
      <c r="GM10" s="489"/>
      <c r="GN10" s="489"/>
      <c r="GO10" s="489"/>
      <c r="GP10" s="489"/>
      <c r="GQ10" s="489"/>
      <c r="GR10" s="489"/>
      <c r="GS10" s="489"/>
      <c r="GT10" s="489"/>
      <c r="GU10" s="489"/>
      <c r="GV10" s="489"/>
      <c r="GW10" s="489"/>
      <c r="GX10" s="489"/>
      <c r="GY10" s="489"/>
      <c r="GZ10" s="489"/>
      <c r="HA10" s="489"/>
      <c r="HB10" s="489"/>
      <c r="HC10" s="489"/>
      <c r="HD10" s="489"/>
      <c r="HE10" s="489"/>
      <c r="HF10" s="489"/>
      <c r="HG10" s="489"/>
      <c r="HH10" s="489"/>
      <c r="HI10" s="489"/>
      <c r="HJ10" s="489"/>
      <c r="HK10" s="489"/>
      <c r="HL10" s="489"/>
      <c r="HM10" s="489"/>
      <c r="HN10" s="489"/>
      <c r="HO10" s="489"/>
      <c r="HP10" s="489"/>
      <c r="HQ10" s="489"/>
      <c r="HR10" s="489"/>
      <c r="HS10" s="489"/>
      <c r="HT10" s="489"/>
      <c r="HU10" s="489"/>
      <c r="HV10" s="489"/>
      <c r="HW10" s="489"/>
      <c r="HX10" s="489"/>
      <c r="HY10" s="489"/>
      <c r="HZ10" s="489"/>
      <c r="IA10" s="489"/>
      <c r="IB10" s="489"/>
      <c r="IC10" s="489"/>
      <c r="ID10" s="489"/>
      <c r="IE10" s="489"/>
      <c r="IF10" s="489"/>
    </row>
    <row r="11" spans="1:240" s="219" customFormat="1" ht="26.25" customHeight="1">
      <c r="A11" s="220"/>
      <c r="B11" s="221" t="s">
        <v>191</v>
      </c>
      <c r="C11" s="482">
        <v>0.20472413458370348</v>
      </c>
      <c r="D11" s="482">
        <v>0.037190594784063495</v>
      </c>
      <c r="E11" s="482">
        <v>0.05031195181826771</v>
      </c>
      <c r="F11" s="482">
        <v>0.12866634809570018</v>
      </c>
      <c r="G11" s="482">
        <v>0.5130471443896746</v>
      </c>
      <c r="H11" s="482">
        <v>0.003322026304343334</v>
      </c>
      <c r="I11" s="482">
        <v>0.0024753480294587714</v>
      </c>
      <c r="J11" s="482">
        <v>0.0002289193807731181</v>
      </c>
      <c r="K11" s="482">
        <v>0.00040608932539030367</v>
      </c>
      <c r="L11" s="482">
        <v>0.0016459195666261865</v>
      </c>
      <c r="M11" s="482">
        <v>0.007211858922064261</v>
      </c>
      <c r="N11" s="482">
        <v>0.032819438504429733</v>
      </c>
      <c r="O11" s="482">
        <v>0.01568834469018912</v>
      </c>
      <c r="P11" s="482">
        <v>0.0001056550988183622</v>
      </c>
      <c r="Q11" s="482">
        <v>0.0021562265064971877</v>
      </c>
      <c r="R11" s="217"/>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c r="FU11" s="218"/>
      <c r="FV11" s="218"/>
      <c r="FW11" s="218"/>
      <c r="FX11" s="218"/>
      <c r="FY11" s="218"/>
      <c r="FZ11" s="218"/>
      <c r="GA11" s="218"/>
      <c r="GB11" s="218"/>
      <c r="GC11" s="218"/>
      <c r="GD11" s="218"/>
      <c r="GE11" s="218"/>
      <c r="GF11" s="218"/>
      <c r="GG11" s="218"/>
      <c r="GH11" s="218"/>
      <c r="GI11" s="218"/>
      <c r="GJ11" s="218"/>
      <c r="GK11" s="218"/>
      <c r="GL11" s="218"/>
      <c r="GM11" s="218"/>
      <c r="GN11" s="218"/>
      <c r="GO11" s="218"/>
      <c r="GP11" s="218"/>
      <c r="GQ11" s="218"/>
      <c r="GR11" s="218"/>
      <c r="GS11" s="218"/>
      <c r="GT11" s="218"/>
      <c r="GU11" s="218"/>
      <c r="GV11" s="218"/>
      <c r="GW11" s="218"/>
      <c r="GX11" s="218"/>
      <c r="GY11" s="218"/>
      <c r="GZ11" s="218"/>
      <c r="HA11" s="218"/>
      <c r="HB11" s="218"/>
      <c r="HC11" s="218"/>
      <c r="HD11" s="218"/>
      <c r="HE11" s="218"/>
      <c r="HF11" s="218"/>
      <c r="HG11" s="218"/>
      <c r="HH11" s="218"/>
      <c r="HI11" s="218"/>
      <c r="HJ11" s="218"/>
      <c r="HK11" s="218"/>
      <c r="HL11" s="218"/>
      <c r="HM11" s="218"/>
      <c r="HN11" s="218"/>
      <c r="HO11" s="218"/>
      <c r="HP11" s="218"/>
      <c r="HQ11" s="218"/>
      <c r="HR11" s="218"/>
      <c r="HS11" s="218"/>
      <c r="HT11" s="218"/>
      <c r="HU11" s="218"/>
      <c r="HV11" s="218"/>
      <c r="HW11" s="218"/>
      <c r="HX11" s="218"/>
      <c r="HY11" s="218"/>
      <c r="HZ11" s="218"/>
      <c r="IA11" s="218"/>
      <c r="IB11" s="218"/>
      <c r="IC11" s="218"/>
      <c r="ID11" s="218"/>
      <c r="IE11" s="218"/>
      <c r="IF11" s="218"/>
    </row>
    <row r="12" spans="1:240" s="219" customFormat="1" ht="18.75">
      <c r="A12" s="500">
        <v>1</v>
      </c>
      <c r="B12" s="222" t="s">
        <v>298</v>
      </c>
      <c r="C12" s="483">
        <v>0.2734392456540197</v>
      </c>
      <c r="D12" s="483">
        <v>0.2955492424242424</v>
      </c>
      <c r="E12" s="483">
        <v>0.3928464285714286</v>
      </c>
      <c r="F12" s="483">
        <v>0.2734392456540197</v>
      </c>
      <c r="G12" s="483">
        <v>0.35023202871902637</v>
      </c>
      <c r="H12" s="483">
        <v>0.6446343574210298</v>
      </c>
      <c r="I12" s="483">
        <v>0.15026132404181183</v>
      </c>
      <c r="J12" s="483">
        <v>1</v>
      </c>
      <c r="K12" s="483">
        <v>0.4424778761061947</v>
      </c>
      <c r="L12" s="483">
        <v>0</v>
      </c>
      <c r="M12" s="483">
        <v>0.4789714969105043</v>
      </c>
      <c r="N12" s="483">
        <v>0.5400759816763602</v>
      </c>
      <c r="O12" s="483">
        <v>0.47634864276715155</v>
      </c>
      <c r="P12" s="483">
        <v>1</v>
      </c>
      <c r="Q12" s="483">
        <v>0</v>
      </c>
      <c r="R12" s="217"/>
      <c r="S12" s="223"/>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c r="FU12" s="218"/>
      <c r="FV12" s="218"/>
      <c r="FW12" s="218"/>
      <c r="FX12" s="218"/>
      <c r="FY12" s="218"/>
      <c r="FZ12" s="218"/>
      <c r="GA12" s="218"/>
      <c r="GB12" s="218"/>
      <c r="GC12" s="218"/>
      <c r="GD12" s="218"/>
      <c r="GE12" s="218"/>
      <c r="GF12" s="218"/>
      <c r="GG12" s="218"/>
      <c r="GH12" s="218"/>
      <c r="GI12" s="218"/>
      <c r="GJ12" s="218"/>
      <c r="GK12" s="218"/>
      <c r="GL12" s="218"/>
      <c r="GM12" s="218"/>
      <c r="GN12" s="218"/>
      <c r="GO12" s="218"/>
      <c r="GP12" s="218"/>
      <c r="GQ12" s="218"/>
      <c r="GR12" s="218"/>
      <c r="GS12" s="218"/>
      <c r="GT12" s="218"/>
      <c r="GU12" s="218"/>
      <c r="GV12" s="218"/>
      <c r="GW12" s="218"/>
      <c r="GX12" s="218"/>
      <c r="GY12" s="218"/>
      <c r="GZ12" s="218"/>
      <c r="HA12" s="218"/>
      <c r="HB12" s="218"/>
      <c r="HC12" s="218"/>
      <c r="HD12" s="218"/>
      <c r="HE12" s="218"/>
      <c r="HF12" s="218"/>
      <c r="HG12" s="218"/>
      <c r="HH12" s="218"/>
      <c r="HI12" s="218"/>
      <c r="HJ12" s="218"/>
      <c r="HK12" s="218"/>
      <c r="HL12" s="218"/>
      <c r="HM12" s="218"/>
      <c r="HN12" s="218"/>
      <c r="HO12" s="218"/>
      <c r="HP12" s="218"/>
      <c r="HQ12" s="218"/>
      <c r="HR12" s="218"/>
      <c r="HS12" s="218"/>
      <c r="HT12" s="218"/>
      <c r="HU12" s="218"/>
      <c r="HV12" s="218"/>
      <c r="HW12" s="218"/>
      <c r="HX12" s="218"/>
      <c r="HY12" s="218"/>
      <c r="HZ12" s="218"/>
      <c r="IA12" s="218"/>
      <c r="IB12" s="218"/>
      <c r="IC12" s="218"/>
      <c r="ID12" s="218"/>
      <c r="IE12" s="218"/>
      <c r="IF12" s="218"/>
    </row>
    <row r="13" spans="1:240" s="219" customFormat="1" ht="22.5" customHeight="1">
      <c r="A13" s="500">
        <v>2</v>
      </c>
      <c r="B13" s="222" t="s">
        <v>299</v>
      </c>
      <c r="C13" s="483">
        <v>0.09168174911739732</v>
      </c>
      <c r="D13" s="483">
        <v>0.13257575757575757</v>
      </c>
      <c r="E13" s="483">
        <v>0.1390357142857143</v>
      </c>
      <c r="F13" s="483">
        <v>0.09168174911739732</v>
      </c>
      <c r="G13" s="483">
        <v>0.24516242010331846</v>
      </c>
      <c r="H13" s="483">
        <v>0.1379273041973172</v>
      </c>
      <c r="I13" s="483">
        <v>0.21777003484320556</v>
      </c>
      <c r="J13" s="483">
        <v>0</v>
      </c>
      <c r="K13" s="483">
        <v>0.4424778761061947</v>
      </c>
      <c r="L13" s="483">
        <v>0.5655021834061136</v>
      </c>
      <c r="M13" s="483">
        <v>0.10065776360374726</v>
      </c>
      <c r="N13" s="483">
        <v>0.08537125518685262</v>
      </c>
      <c r="O13" s="483">
        <v>0.14580231359523538</v>
      </c>
      <c r="P13" s="483">
        <v>0</v>
      </c>
      <c r="Q13" s="483">
        <v>0</v>
      </c>
      <c r="R13" s="218"/>
      <c r="S13" s="223"/>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c r="FU13" s="218"/>
      <c r="FV13" s="218"/>
      <c r="FW13" s="218"/>
      <c r="FX13" s="218"/>
      <c r="FY13" s="218"/>
      <c r="FZ13" s="218"/>
      <c r="GA13" s="218"/>
      <c r="GB13" s="218"/>
      <c r="GC13" s="218"/>
      <c r="GD13" s="218"/>
      <c r="GE13" s="218"/>
      <c r="GF13" s="218"/>
      <c r="GG13" s="218"/>
      <c r="GH13" s="218"/>
      <c r="GI13" s="218"/>
      <c r="GJ13" s="218"/>
      <c r="GK13" s="218"/>
      <c r="GL13" s="218"/>
      <c r="GM13" s="218"/>
      <c r="GN13" s="218"/>
      <c r="GO13" s="218"/>
      <c r="GP13" s="218"/>
      <c r="GQ13" s="218"/>
      <c r="GR13" s="218"/>
      <c r="GS13" s="218"/>
      <c r="GT13" s="218"/>
      <c r="GU13" s="218"/>
      <c r="GV13" s="218"/>
      <c r="GW13" s="218"/>
      <c r="GX13" s="218"/>
      <c r="GY13" s="218"/>
      <c r="GZ13" s="218"/>
      <c r="HA13" s="218"/>
      <c r="HB13" s="218"/>
      <c r="HC13" s="218"/>
      <c r="HD13" s="218"/>
      <c r="HE13" s="218"/>
      <c r="HF13" s="218"/>
      <c r="HG13" s="218"/>
      <c r="HH13" s="218"/>
      <c r="HI13" s="218"/>
      <c r="HJ13" s="218"/>
      <c r="HK13" s="218"/>
      <c r="HL13" s="218"/>
      <c r="HM13" s="218"/>
      <c r="HN13" s="218"/>
      <c r="HO13" s="218"/>
      <c r="HP13" s="218"/>
      <c r="HQ13" s="218"/>
      <c r="HR13" s="218"/>
      <c r="HS13" s="218"/>
      <c r="HT13" s="218"/>
      <c r="HU13" s="218"/>
      <c r="HV13" s="218"/>
      <c r="HW13" s="218"/>
      <c r="HX13" s="218"/>
      <c r="HY13" s="218"/>
      <c r="HZ13" s="218"/>
      <c r="IA13" s="218"/>
      <c r="IB13" s="218"/>
      <c r="IC13" s="218"/>
      <c r="ID13" s="218"/>
      <c r="IE13" s="218"/>
      <c r="IF13" s="218"/>
    </row>
    <row r="14" spans="1:240" s="219" customFormat="1" ht="22.5" customHeight="1">
      <c r="A14" s="500">
        <v>3</v>
      </c>
      <c r="B14" s="222" t="s">
        <v>300</v>
      </c>
      <c r="C14" s="483">
        <v>0.07261920722170086</v>
      </c>
      <c r="D14" s="483">
        <v>0.07102272727272728</v>
      </c>
      <c r="E14" s="483">
        <v>0.08982142857142857</v>
      </c>
      <c r="F14" s="483">
        <v>0.07261920722170086</v>
      </c>
      <c r="G14" s="483">
        <v>0.024166009981612818</v>
      </c>
      <c r="H14" s="483">
        <v>0.029749026395499784</v>
      </c>
      <c r="I14" s="483">
        <v>0.05807200929152149</v>
      </c>
      <c r="J14" s="483">
        <v>0</v>
      </c>
      <c r="K14" s="483">
        <v>0</v>
      </c>
      <c r="L14" s="483">
        <v>0</v>
      </c>
      <c r="M14" s="483">
        <v>0.04335260115606936</v>
      </c>
      <c r="N14" s="483">
        <v>0.04185069419921128</v>
      </c>
      <c r="O14" s="483">
        <v>0.016034818462948117</v>
      </c>
      <c r="P14" s="483">
        <v>0</v>
      </c>
      <c r="Q14" s="483">
        <v>0</v>
      </c>
      <c r="R14" s="218"/>
      <c r="S14" s="223"/>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c r="FU14" s="218"/>
      <c r="FV14" s="218"/>
      <c r="FW14" s="218"/>
      <c r="FX14" s="218"/>
      <c r="FY14" s="218"/>
      <c r="FZ14" s="218"/>
      <c r="GA14" s="218"/>
      <c r="GB14" s="218"/>
      <c r="GC14" s="218"/>
      <c r="GD14" s="218"/>
      <c r="GE14" s="218"/>
      <c r="GF14" s="218"/>
      <c r="GG14" s="218"/>
      <c r="GH14" s="218"/>
      <c r="GI14" s="218"/>
      <c r="GJ14" s="218"/>
      <c r="GK14" s="218"/>
      <c r="GL14" s="218"/>
      <c r="GM14" s="218"/>
      <c r="GN14" s="218"/>
      <c r="GO14" s="218"/>
      <c r="GP14" s="218"/>
      <c r="GQ14" s="218"/>
      <c r="GR14" s="218"/>
      <c r="GS14" s="218"/>
      <c r="GT14" s="218"/>
      <c r="GU14" s="218"/>
      <c r="GV14" s="218"/>
      <c r="GW14" s="218"/>
      <c r="GX14" s="218"/>
      <c r="GY14" s="218"/>
      <c r="GZ14" s="218"/>
      <c r="HA14" s="218"/>
      <c r="HB14" s="218"/>
      <c r="HC14" s="218"/>
      <c r="HD14" s="218"/>
      <c r="HE14" s="218"/>
      <c r="HF14" s="218"/>
      <c r="HG14" s="218"/>
      <c r="HH14" s="218"/>
      <c r="HI14" s="218"/>
      <c r="HJ14" s="218"/>
      <c r="HK14" s="218"/>
      <c r="HL14" s="218"/>
      <c r="HM14" s="218"/>
      <c r="HN14" s="218"/>
      <c r="HO14" s="218"/>
      <c r="HP14" s="218"/>
      <c r="HQ14" s="218"/>
      <c r="HR14" s="218"/>
      <c r="HS14" s="218"/>
      <c r="HT14" s="218"/>
      <c r="HU14" s="218"/>
      <c r="HV14" s="218"/>
      <c r="HW14" s="218"/>
      <c r="HX14" s="218"/>
      <c r="HY14" s="218"/>
      <c r="HZ14" s="218"/>
      <c r="IA14" s="218"/>
      <c r="IB14" s="218"/>
      <c r="IC14" s="218"/>
      <c r="ID14" s="218"/>
      <c r="IE14" s="218"/>
      <c r="IF14" s="218"/>
    </row>
    <row r="15" spans="1:240" s="219" customFormat="1" ht="22.5" customHeight="1">
      <c r="A15" s="500">
        <v>4</v>
      </c>
      <c r="B15" s="222" t="s">
        <v>301</v>
      </c>
      <c r="C15" s="483">
        <v>0.07108303168431872</v>
      </c>
      <c r="D15" s="483">
        <v>0.15151515151515152</v>
      </c>
      <c r="E15" s="483">
        <v>0.12792857142857142</v>
      </c>
      <c r="F15" s="483">
        <v>0.07108303168431872</v>
      </c>
      <c r="G15" s="483">
        <v>0.049662901672357936</v>
      </c>
      <c r="H15" s="483">
        <v>0.08102553007356122</v>
      </c>
      <c r="I15" s="483">
        <v>0.23228803716608595</v>
      </c>
      <c r="J15" s="483">
        <v>0</v>
      </c>
      <c r="K15" s="483">
        <v>0</v>
      </c>
      <c r="L15" s="483">
        <v>0.4344978165938865</v>
      </c>
      <c r="M15" s="483">
        <v>0.10713573848913693</v>
      </c>
      <c r="N15" s="483">
        <v>0.06744071836026747</v>
      </c>
      <c r="O15" s="483">
        <v>0.09391822242583897</v>
      </c>
      <c r="P15" s="483">
        <v>0</v>
      </c>
      <c r="Q15" s="483">
        <v>1</v>
      </c>
      <c r="R15" s="218"/>
      <c r="S15" s="223"/>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c r="FU15" s="218"/>
      <c r="FV15" s="218"/>
      <c r="FW15" s="218"/>
      <c r="FX15" s="218"/>
      <c r="FY15" s="218"/>
      <c r="FZ15" s="218"/>
      <c r="GA15" s="218"/>
      <c r="GB15" s="218"/>
      <c r="GC15" s="218"/>
      <c r="GD15" s="218"/>
      <c r="GE15" s="218"/>
      <c r="GF15" s="218"/>
      <c r="GG15" s="218"/>
      <c r="GH15" s="218"/>
      <c r="GI15" s="218"/>
      <c r="GJ15" s="218"/>
      <c r="GK15" s="218"/>
      <c r="GL15" s="218"/>
      <c r="GM15" s="218"/>
      <c r="GN15" s="218"/>
      <c r="GO15" s="218"/>
      <c r="GP15" s="218"/>
      <c r="GQ15" s="218"/>
      <c r="GR15" s="218"/>
      <c r="GS15" s="218"/>
      <c r="GT15" s="218"/>
      <c r="GU15" s="218"/>
      <c r="GV15" s="218"/>
      <c r="GW15" s="218"/>
      <c r="GX15" s="218"/>
      <c r="GY15" s="218"/>
      <c r="GZ15" s="218"/>
      <c r="HA15" s="218"/>
      <c r="HB15" s="218"/>
      <c r="HC15" s="218"/>
      <c r="HD15" s="218"/>
      <c r="HE15" s="218"/>
      <c r="HF15" s="218"/>
      <c r="HG15" s="218"/>
      <c r="HH15" s="218"/>
      <c r="HI15" s="218"/>
      <c r="HJ15" s="218"/>
      <c r="HK15" s="218"/>
      <c r="HL15" s="218"/>
      <c r="HM15" s="218"/>
      <c r="HN15" s="218"/>
      <c r="HO15" s="218"/>
      <c r="HP15" s="218"/>
      <c r="HQ15" s="218"/>
      <c r="HR15" s="218"/>
      <c r="HS15" s="218"/>
      <c r="HT15" s="218"/>
      <c r="HU15" s="218"/>
      <c r="HV15" s="218"/>
      <c r="HW15" s="218"/>
      <c r="HX15" s="218"/>
      <c r="HY15" s="218"/>
      <c r="HZ15" s="218"/>
      <c r="IA15" s="218"/>
      <c r="IB15" s="218"/>
      <c r="IC15" s="218"/>
      <c r="ID15" s="218"/>
      <c r="IE15" s="218"/>
      <c r="IF15" s="218"/>
    </row>
    <row r="16" spans="1:240" s="219" customFormat="1" ht="22.5" customHeight="1">
      <c r="A16" s="500">
        <v>5</v>
      </c>
      <c r="B16" s="222" t="s">
        <v>302</v>
      </c>
      <c r="C16" s="483">
        <v>0.07002167404030925</v>
      </c>
      <c r="D16" s="483">
        <v>0.03314393939393939</v>
      </c>
      <c r="E16" s="483">
        <v>0.03428571428571429</v>
      </c>
      <c r="F16" s="483">
        <v>0.07002167404030925</v>
      </c>
      <c r="G16" s="483">
        <v>0.027668330268803082</v>
      </c>
      <c r="H16" s="483">
        <v>0.01038511466897447</v>
      </c>
      <c r="I16" s="483">
        <v>0.0272938443670151</v>
      </c>
      <c r="J16" s="483">
        <v>0</v>
      </c>
      <c r="K16" s="483">
        <v>0</v>
      </c>
      <c r="L16" s="483">
        <v>0</v>
      </c>
      <c r="M16" s="483">
        <v>0.042355989635240184</v>
      </c>
      <c r="N16" s="483">
        <v>0.031612494545558076</v>
      </c>
      <c r="O16" s="483">
        <v>0.013744130111098384</v>
      </c>
      <c r="P16" s="483">
        <v>0</v>
      </c>
      <c r="Q16" s="483">
        <v>0</v>
      </c>
      <c r="R16" s="218"/>
      <c r="S16" s="223"/>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c r="GF16" s="218"/>
      <c r="GG16" s="218"/>
      <c r="GH16" s="218"/>
      <c r="GI16" s="218"/>
      <c r="GJ16" s="218"/>
      <c r="GK16" s="218"/>
      <c r="GL16" s="218"/>
      <c r="GM16" s="218"/>
      <c r="GN16" s="218"/>
      <c r="GO16" s="218"/>
      <c r="GP16" s="218"/>
      <c r="GQ16" s="218"/>
      <c r="GR16" s="218"/>
      <c r="GS16" s="218"/>
      <c r="GT16" s="218"/>
      <c r="GU16" s="218"/>
      <c r="GV16" s="218"/>
      <c r="GW16" s="218"/>
      <c r="GX16" s="218"/>
      <c r="GY16" s="218"/>
      <c r="GZ16" s="218"/>
      <c r="HA16" s="218"/>
      <c r="HB16" s="218"/>
      <c r="HC16" s="218"/>
      <c r="HD16" s="218"/>
      <c r="HE16" s="218"/>
      <c r="HF16" s="218"/>
      <c r="HG16" s="218"/>
      <c r="HH16" s="218"/>
      <c r="HI16" s="218"/>
      <c r="HJ16" s="218"/>
      <c r="HK16" s="218"/>
      <c r="HL16" s="218"/>
      <c r="HM16" s="218"/>
      <c r="HN16" s="218"/>
      <c r="HO16" s="218"/>
      <c r="HP16" s="218"/>
      <c r="HQ16" s="218"/>
      <c r="HR16" s="218"/>
      <c r="HS16" s="218"/>
      <c r="HT16" s="218"/>
      <c r="HU16" s="218"/>
      <c r="HV16" s="218"/>
      <c r="HW16" s="218"/>
      <c r="HX16" s="218"/>
      <c r="HY16" s="218"/>
      <c r="HZ16" s="218"/>
      <c r="IA16" s="218"/>
      <c r="IB16" s="218"/>
      <c r="IC16" s="218"/>
      <c r="ID16" s="218"/>
      <c r="IE16" s="218"/>
      <c r="IF16" s="218"/>
    </row>
    <row r="17" spans="1:240" s="219" customFormat="1" ht="22.5" customHeight="1">
      <c r="A17" s="500">
        <v>6</v>
      </c>
      <c r="B17" s="222" t="s">
        <v>303</v>
      </c>
      <c r="C17" s="483">
        <v>0.04772478437681548</v>
      </c>
      <c r="D17" s="483">
        <v>0.020643939393939395</v>
      </c>
      <c r="E17" s="483">
        <v>0.009728571428571428</v>
      </c>
      <c r="F17" s="483">
        <v>0.04772478437681548</v>
      </c>
      <c r="G17" s="483">
        <v>0.03677436301549777</v>
      </c>
      <c r="H17" s="483">
        <v>0.040566854175681524</v>
      </c>
      <c r="I17" s="483">
        <v>0.02540650406504065</v>
      </c>
      <c r="J17" s="483">
        <v>0</v>
      </c>
      <c r="K17" s="483">
        <v>0.08849557522123894</v>
      </c>
      <c r="L17" s="483">
        <v>0</v>
      </c>
      <c r="M17" s="483">
        <v>0.026709188758222046</v>
      </c>
      <c r="N17" s="483">
        <v>0.0303806256032736</v>
      </c>
      <c r="O17" s="483">
        <v>0.01294238918795098</v>
      </c>
      <c r="P17" s="483">
        <v>0</v>
      </c>
      <c r="Q17" s="483">
        <v>0</v>
      </c>
      <c r="R17" s="218"/>
      <c r="S17" s="223"/>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c r="GF17" s="218"/>
      <c r="GG17" s="218"/>
      <c r="GH17" s="218"/>
      <c r="GI17" s="218"/>
      <c r="GJ17" s="218"/>
      <c r="GK17" s="218"/>
      <c r="GL17" s="218"/>
      <c r="GM17" s="218"/>
      <c r="GN17" s="218"/>
      <c r="GO17" s="218"/>
      <c r="GP17" s="218"/>
      <c r="GQ17" s="218"/>
      <c r="GR17" s="218"/>
      <c r="GS17" s="218"/>
      <c r="GT17" s="218"/>
      <c r="GU17" s="218"/>
      <c r="GV17" s="218"/>
      <c r="GW17" s="218"/>
      <c r="GX17" s="218"/>
      <c r="GY17" s="218"/>
      <c r="GZ17" s="218"/>
      <c r="HA17" s="218"/>
      <c r="HB17" s="218"/>
      <c r="HC17" s="218"/>
      <c r="HD17" s="218"/>
      <c r="HE17" s="218"/>
      <c r="HF17" s="218"/>
      <c r="HG17" s="218"/>
      <c r="HH17" s="218"/>
      <c r="HI17" s="218"/>
      <c r="HJ17" s="218"/>
      <c r="HK17" s="218"/>
      <c r="HL17" s="218"/>
      <c r="HM17" s="218"/>
      <c r="HN17" s="218"/>
      <c r="HO17" s="218"/>
      <c r="HP17" s="218"/>
      <c r="HQ17" s="218"/>
      <c r="HR17" s="218"/>
      <c r="HS17" s="218"/>
      <c r="HT17" s="218"/>
      <c r="HU17" s="218"/>
      <c r="HV17" s="218"/>
      <c r="HW17" s="218"/>
      <c r="HX17" s="218"/>
      <c r="HY17" s="218"/>
      <c r="HZ17" s="218"/>
      <c r="IA17" s="218"/>
      <c r="IB17" s="218"/>
      <c r="IC17" s="218"/>
      <c r="ID17" s="218"/>
      <c r="IE17" s="218"/>
      <c r="IF17" s="218"/>
    </row>
    <row r="18" spans="1:240" s="219" customFormat="1" ht="22.5" customHeight="1">
      <c r="A18" s="500">
        <v>7</v>
      </c>
      <c r="B18" s="222" t="s">
        <v>304</v>
      </c>
      <c r="C18" s="483">
        <v>0.09440496938821111</v>
      </c>
      <c r="D18" s="483">
        <v>0.11837121212121213</v>
      </c>
      <c r="E18" s="483">
        <v>0.12742857142857142</v>
      </c>
      <c r="F18" s="483">
        <v>0.09440496938821111</v>
      </c>
      <c r="G18" s="483">
        <v>0.04588039576219245</v>
      </c>
      <c r="H18" s="483">
        <v>0.010817827780181739</v>
      </c>
      <c r="I18" s="483">
        <v>0.07984901277584204</v>
      </c>
      <c r="J18" s="483">
        <v>0</v>
      </c>
      <c r="K18" s="483">
        <v>0</v>
      </c>
      <c r="L18" s="483">
        <v>0</v>
      </c>
      <c r="M18" s="483">
        <v>0.059796691249750844</v>
      </c>
      <c r="N18" s="483">
        <v>0.03866973484157892</v>
      </c>
      <c r="O18" s="483">
        <v>0.10766235253693734</v>
      </c>
      <c r="P18" s="483">
        <v>0</v>
      </c>
      <c r="Q18" s="483">
        <v>0</v>
      </c>
      <c r="R18" s="218"/>
      <c r="S18" s="223"/>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218"/>
      <c r="GF18" s="218"/>
      <c r="GG18" s="218"/>
      <c r="GH18" s="218"/>
      <c r="GI18" s="218"/>
      <c r="GJ18" s="218"/>
      <c r="GK18" s="218"/>
      <c r="GL18" s="218"/>
      <c r="GM18" s="218"/>
      <c r="GN18" s="218"/>
      <c r="GO18" s="218"/>
      <c r="GP18" s="218"/>
      <c r="GQ18" s="218"/>
      <c r="GR18" s="218"/>
      <c r="GS18" s="218"/>
      <c r="GT18" s="218"/>
      <c r="GU18" s="218"/>
      <c r="GV18" s="218"/>
      <c r="GW18" s="218"/>
      <c r="GX18" s="218"/>
      <c r="GY18" s="218"/>
      <c r="GZ18" s="218"/>
      <c r="HA18" s="218"/>
      <c r="HB18" s="218"/>
      <c r="HC18" s="218"/>
      <c r="HD18" s="218"/>
      <c r="HE18" s="218"/>
      <c r="HF18" s="218"/>
      <c r="HG18" s="218"/>
      <c r="HH18" s="218"/>
      <c r="HI18" s="218"/>
      <c r="HJ18" s="218"/>
      <c r="HK18" s="218"/>
      <c r="HL18" s="218"/>
      <c r="HM18" s="218"/>
      <c r="HN18" s="218"/>
      <c r="HO18" s="218"/>
      <c r="HP18" s="218"/>
      <c r="HQ18" s="218"/>
      <c r="HR18" s="218"/>
      <c r="HS18" s="218"/>
      <c r="HT18" s="218"/>
      <c r="HU18" s="218"/>
      <c r="HV18" s="218"/>
      <c r="HW18" s="218"/>
      <c r="HX18" s="218"/>
      <c r="HY18" s="218"/>
      <c r="HZ18" s="218"/>
      <c r="IA18" s="218"/>
      <c r="IB18" s="218"/>
      <c r="IC18" s="218"/>
      <c r="ID18" s="218"/>
      <c r="IE18" s="218"/>
      <c r="IF18" s="218"/>
    </row>
    <row r="19" spans="1:240" s="219" customFormat="1" ht="22.5" customHeight="1">
      <c r="A19" s="500">
        <v>8</v>
      </c>
      <c r="B19" s="222" t="s">
        <v>305</v>
      </c>
      <c r="C19" s="483">
        <v>0.05586092863207758</v>
      </c>
      <c r="D19" s="483">
        <v>0.08049242424242424</v>
      </c>
      <c r="E19" s="483">
        <v>0.030107142857142857</v>
      </c>
      <c r="F19" s="483">
        <v>0.05586092863207758</v>
      </c>
      <c r="G19" s="483">
        <v>0.08930916732335172</v>
      </c>
      <c r="H19" s="483">
        <v>0.010817827780181739</v>
      </c>
      <c r="I19" s="483">
        <v>0.06533101045296168</v>
      </c>
      <c r="J19" s="483">
        <v>0</v>
      </c>
      <c r="K19" s="483">
        <v>0</v>
      </c>
      <c r="L19" s="483">
        <v>0</v>
      </c>
      <c r="M19" s="483">
        <v>0.03488140322902133</v>
      </c>
      <c r="N19" s="483">
        <v>0.0385821352723498</v>
      </c>
      <c r="O19" s="483">
        <v>0.045813767036994614</v>
      </c>
      <c r="P19" s="483">
        <v>0</v>
      </c>
      <c r="Q19" s="483">
        <v>0</v>
      </c>
      <c r="R19" s="218"/>
      <c r="S19" s="223"/>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c r="FU19" s="218"/>
      <c r="FV19" s="218"/>
      <c r="FW19" s="218"/>
      <c r="FX19" s="218"/>
      <c r="FY19" s="218"/>
      <c r="FZ19" s="218"/>
      <c r="GA19" s="218"/>
      <c r="GB19" s="218"/>
      <c r="GC19" s="218"/>
      <c r="GD19" s="218"/>
      <c r="GE19" s="218"/>
      <c r="GF19" s="218"/>
      <c r="GG19" s="218"/>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c r="HH19" s="218"/>
      <c r="HI19" s="218"/>
      <c r="HJ19" s="218"/>
      <c r="HK19" s="218"/>
      <c r="HL19" s="218"/>
      <c r="HM19" s="218"/>
      <c r="HN19" s="218"/>
      <c r="HO19" s="218"/>
      <c r="HP19" s="218"/>
      <c r="HQ19" s="218"/>
      <c r="HR19" s="218"/>
      <c r="HS19" s="218"/>
      <c r="HT19" s="218"/>
      <c r="HU19" s="218"/>
      <c r="HV19" s="218"/>
      <c r="HW19" s="218"/>
      <c r="HX19" s="218"/>
      <c r="HY19" s="218"/>
      <c r="HZ19" s="218"/>
      <c r="IA19" s="218"/>
      <c r="IB19" s="218"/>
      <c r="IC19" s="218"/>
      <c r="ID19" s="218"/>
      <c r="IE19" s="218"/>
      <c r="IF19" s="218"/>
    </row>
    <row r="20" spans="1:240" s="219" customFormat="1" ht="22.5" customHeight="1">
      <c r="A20" s="500">
        <v>9</v>
      </c>
      <c r="B20" s="222" t="s">
        <v>306</v>
      </c>
      <c r="C20" s="483">
        <v>0.06144702149528534</v>
      </c>
      <c r="D20" s="483">
        <v>0.031628787878787874</v>
      </c>
      <c r="E20" s="483">
        <v>0.02274642857142857</v>
      </c>
      <c r="F20" s="483">
        <v>0.06144702149528534</v>
      </c>
      <c r="G20" s="483">
        <v>0.019998248839856406</v>
      </c>
      <c r="H20" s="483">
        <v>0.020986585893552574</v>
      </c>
      <c r="I20" s="483">
        <v>0.05807200929152149</v>
      </c>
      <c r="J20" s="483">
        <v>0</v>
      </c>
      <c r="K20" s="483">
        <v>0.02654867256637168</v>
      </c>
      <c r="L20" s="483">
        <v>0</v>
      </c>
      <c r="M20" s="483">
        <v>0.03737293203109428</v>
      </c>
      <c r="N20" s="483">
        <v>0.027247846008717255</v>
      </c>
      <c r="O20" s="483">
        <v>0.021990608177757415</v>
      </c>
      <c r="P20" s="483">
        <v>0</v>
      </c>
      <c r="Q20" s="483">
        <v>0</v>
      </c>
      <c r="R20" s="224"/>
      <c r="S20" s="224"/>
      <c r="T20" s="224"/>
      <c r="U20" s="224"/>
      <c r="V20" s="224"/>
      <c r="W20" s="224"/>
      <c r="X20" s="224"/>
      <c r="Y20" s="224"/>
      <c r="Z20" s="224"/>
      <c r="AA20" s="224"/>
      <c r="AB20" s="224"/>
      <c r="AC20" s="224"/>
      <c r="AD20" s="224"/>
      <c r="AE20" s="224"/>
      <c r="AF20" s="224"/>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8"/>
      <c r="FY20" s="218"/>
      <c r="FZ20" s="218"/>
      <c r="GA20" s="218"/>
      <c r="GB20" s="218"/>
      <c r="GC20" s="218"/>
      <c r="GD20" s="218"/>
      <c r="GE20" s="218"/>
      <c r="GF20" s="218"/>
      <c r="GG20" s="218"/>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218"/>
      <c r="HN20" s="218"/>
      <c r="HO20" s="218"/>
      <c r="HP20" s="218"/>
      <c r="HQ20" s="218"/>
      <c r="HR20" s="218"/>
      <c r="HS20" s="218"/>
      <c r="HT20" s="218"/>
      <c r="HU20" s="218"/>
      <c r="HV20" s="218"/>
      <c r="HW20" s="218"/>
      <c r="HX20" s="218"/>
      <c r="HY20" s="218"/>
      <c r="HZ20" s="218"/>
      <c r="IA20" s="218"/>
      <c r="IB20" s="218"/>
      <c r="IC20" s="218"/>
      <c r="ID20" s="218"/>
      <c r="IE20" s="218"/>
      <c r="IF20" s="218"/>
    </row>
    <row r="21" spans="1:240" s="219" customFormat="1" ht="22.5" customHeight="1">
      <c r="A21" s="500">
        <v>10</v>
      </c>
      <c r="B21" s="222" t="s">
        <v>307</v>
      </c>
      <c r="C21" s="483">
        <v>0.06214528310318631</v>
      </c>
      <c r="D21" s="483">
        <v>0.024337121212121213</v>
      </c>
      <c r="E21" s="483">
        <v>0.018785714285714284</v>
      </c>
      <c r="F21" s="483">
        <v>0.06214528310318631</v>
      </c>
      <c r="G21" s="483">
        <v>0.0451799317047544</v>
      </c>
      <c r="H21" s="483">
        <v>0.005084379056685418</v>
      </c>
      <c r="I21" s="483">
        <v>0.029036004645760744</v>
      </c>
      <c r="J21" s="483">
        <v>0</v>
      </c>
      <c r="K21" s="483">
        <v>0</v>
      </c>
      <c r="L21" s="483">
        <v>0</v>
      </c>
      <c r="M21" s="483">
        <v>0.02491528802072952</v>
      </c>
      <c r="N21" s="483">
        <v>0.04210911292843718</v>
      </c>
      <c r="O21" s="483">
        <v>0.019928988661092658</v>
      </c>
      <c r="P21" s="483">
        <v>0</v>
      </c>
      <c r="Q21" s="483">
        <v>0</v>
      </c>
      <c r="R21" s="224"/>
      <c r="S21" s="223"/>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c r="FO21" s="218"/>
      <c r="FP21" s="218"/>
      <c r="FQ21" s="218"/>
      <c r="FR21" s="218"/>
      <c r="FS21" s="218"/>
      <c r="FT21" s="218"/>
      <c r="FU21" s="218"/>
      <c r="FV21" s="218"/>
      <c r="FW21" s="218"/>
      <c r="FX21" s="218"/>
      <c r="FY21" s="218"/>
      <c r="FZ21" s="218"/>
      <c r="GA21" s="218"/>
      <c r="GB21" s="218"/>
      <c r="GC21" s="218"/>
      <c r="GD21" s="218"/>
      <c r="GE21" s="218"/>
      <c r="GF21" s="218"/>
      <c r="GG21" s="218"/>
      <c r="GH21" s="218"/>
      <c r="GI21" s="218"/>
      <c r="GJ21" s="218"/>
      <c r="GK21" s="218"/>
      <c r="GL21" s="218"/>
      <c r="GM21" s="218"/>
      <c r="GN21" s="218"/>
      <c r="GO21" s="218"/>
      <c r="GP21" s="218"/>
      <c r="GQ21" s="218"/>
      <c r="GR21" s="218"/>
      <c r="GS21" s="218"/>
      <c r="GT21" s="218"/>
      <c r="GU21" s="218"/>
      <c r="GV21" s="218"/>
      <c r="GW21" s="218"/>
      <c r="GX21" s="218"/>
      <c r="GY21" s="218"/>
      <c r="GZ21" s="218"/>
      <c r="HA21" s="218"/>
      <c r="HB21" s="218"/>
      <c r="HC21" s="218"/>
      <c r="HD21" s="218"/>
      <c r="HE21" s="218"/>
      <c r="HF21" s="218"/>
      <c r="HG21" s="218"/>
      <c r="HH21" s="218"/>
      <c r="HI21" s="218"/>
      <c r="HJ21" s="218"/>
      <c r="HK21" s="218"/>
      <c r="HL21" s="218"/>
      <c r="HM21" s="218"/>
      <c r="HN21" s="218"/>
      <c r="HO21" s="218"/>
      <c r="HP21" s="218"/>
      <c r="HQ21" s="218"/>
      <c r="HR21" s="218"/>
      <c r="HS21" s="218"/>
      <c r="HT21" s="218"/>
      <c r="HU21" s="218"/>
      <c r="HV21" s="218"/>
      <c r="HW21" s="218"/>
      <c r="HX21" s="218"/>
      <c r="HY21" s="218"/>
      <c r="HZ21" s="218"/>
      <c r="IA21" s="218"/>
      <c r="IB21" s="218"/>
      <c r="IC21" s="218"/>
      <c r="ID21" s="218"/>
      <c r="IE21" s="218"/>
      <c r="IF21" s="218"/>
    </row>
    <row r="22" spans="1:240" s="219" customFormat="1" ht="22.5" customHeight="1">
      <c r="A22" s="500">
        <v>11</v>
      </c>
      <c r="B22" s="222" t="s">
        <v>308</v>
      </c>
      <c r="C22" s="483">
        <v>0.0506937927336104</v>
      </c>
      <c r="D22" s="483">
        <v>0.014204545454545454</v>
      </c>
      <c r="E22" s="483">
        <v>0.0030714285714285713</v>
      </c>
      <c r="F22" s="483">
        <v>0.0506937927336104</v>
      </c>
      <c r="G22" s="483">
        <v>0.03362227475702653</v>
      </c>
      <c r="H22" s="483">
        <v>0.003786239723063609</v>
      </c>
      <c r="I22" s="483">
        <v>0.03193960511033682</v>
      </c>
      <c r="J22" s="483">
        <v>0</v>
      </c>
      <c r="K22" s="483">
        <v>0</v>
      </c>
      <c r="L22" s="483">
        <v>0</v>
      </c>
      <c r="M22" s="483">
        <v>0.018935618895754434</v>
      </c>
      <c r="N22" s="483">
        <v>0.021805722770358277</v>
      </c>
      <c r="O22" s="483">
        <v>0.016034818462948117</v>
      </c>
      <c r="P22" s="483">
        <v>0</v>
      </c>
      <c r="Q22" s="483">
        <v>0</v>
      </c>
      <c r="R22" s="218"/>
      <c r="S22" s="223"/>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c r="FO22" s="218"/>
      <c r="FP22" s="218"/>
      <c r="FQ22" s="218"/>
      <c r="FR22" s="218"/>
      <c r="FS22" s="218"/>
      <c r="FT22" s="218"/>
      <c r="FU22" s="218"/>
      <c r="FV22" s="218"/>
      <c r="FW22" s="218"/>
      <c r="FX22" s="218"/>
      <c r="FY22" s="218"/>
      <c r="FZ22" s="218"/>
      <c r="GA22" s="218"/>
      <c r="GB22" s="218"/>
      <c r="GC22" s="218"/>
      <c r="GD22" s="218"/>
      <c r="GE22" s="218"/>
      <c r="GF22" s="218"/>
      <c r="GG22" s="218"/>
      <c r="GH22" s="218"/>
      <c r="GI22" s="218"/>
      <c r="GJ22" s="218"/>
      <c r="GK22" s="218"/>
      <c r="GL22" s="218"/>
      <c r="GM22" s="218"/>
      <c r="GN22" s="218"/>
      <c r="GO22" s="218"/>
      <c r="GP22" s="218"/>
      <c r="GQ22" s="218"/>
      <c r="GR22" s="218"/>
      <c r="GS22" s="218"/>
      <c r="GT22" s="218"/>
      <c r="GU22" s="218"/>
      <c r="GV22" s="218"/>
      <c r="GW22" s="218"/>
      <c r="GX22" s="218"/>
      <c r="GY22" s="218"/>
      <c r="GZ22" s="218"/>
      <c r="HA22" s="218"/>
      <c r="HB22" s="218"/>
      <c r="HC22" s="218"/>
      <c r="HD22" s="218"/>
      <c r="HE22" s="218"/>
      <c r="HF22" s="218"/>
      <c r="HG22" s="218"/>
      <c r="HH22" s="218"/>
      <c r="HI22" s="218"/>
      <c r="HJ22" s="218"/>
      <c r="HK22" s="218"/>
      <c r="HL22" s="218"/>
      <c r="HM22" s="218"/>
      <c r="HN22" s="218"/>
      <c r="HO22" s="218"/>
      <c r="HP22" s="218"/>
      <c r="HQ22" s="218"/>
      <c r="HR22" s="218"/>
      <c r="HS22" s="218"/>
      <c r="HT22" s="218"/>
      <c r="HU22" s="218"/>
      <c r="HV22" s="218"/>
      <c r="HW22" s="218"/>
      <c r="HX22" s="218"/>
      <c r="HY22" s="218"/>
      <c r="HZ22" s="218"/>
      <c r="IA22" s="218"/>
      <c r="IB22" s="218"/>
      <c r="IC22" s="218"/>
      <c r="ID22" s="218"/>
      <c r="IE22" s="218"/>
      <c r="IF22" s="218"/>
    </row>
    <row r="23" spans="1:240" s="219" customFormat="1" ht="22.5" customHeight="1">
      <c r="A23" s="500">
        <v>12</v>
      </c>
      <c r="B23" s="222" t="s">
        <v>309</v>
      </c>
      <c r="C23" s="483">
        <v>0.04887831255306788</v>
      </c>
      <c r="D23" s="483">
        <v>0.026515151515151516</v>
      </c>
      <c r="E23" s="483">
        <v>0.004214285714285715</v>
      </c>
      <c r="F23" s="483">
        <v>0.04887831255306788</v>
      </c>
      <c r="G23" s="483">
        <v>0.03234392785220208</v>
      </c>
      <c r="H23" s="483">
        <v>0.004218952834270879</v>
      </c>
      <c r="I23" s="483">
        <v>0.02468060394889663</v>
      </c>
      <c r="J23" s="483">
        <v>0</v>
      </c>
      <c r="K23" s="483">
        <v>0</v>
      </c>
      <c r="L23" s="483">
        <v>0</v>
      </c>
      <c r="M23" s="483">
        <v>0.02491528802072952</v>
      </c>
      <c r="N23" s="483">
        <v>0.03485367860703545</v>
      </c>
      <c r="O23" s="483">
        <v>0.0297789485740465</v>
      </c>
      <c r="P23" s="483">
        <v>0</v>
      </c>
      <c r="Q23" s="483">
        <v>0</v>
      </c>
      <c r="R23" s="218"/>
      <c r="S23" s="223"/>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row>
    <row r="24" spans="1:240" ht="22.5" customHeight="1">
      <c r="A24" s="225"/>
      <c r="B24" s="225"/>
      <c r="C24" s="484"/>
      <c r="D24" s="484"/>
      <c r="E24" s="484"/>
      <c r="F24" s="484"/>
      <c r="G24" s="484"/>
      <c r="H24" s="484"/>
      <c r="I24" s="484"/>
      <c r="J24" s="484"/>
      <c r="K24" s="484"/>
      <c r="L24" s="484"/>
      <c r="M24" s="484"/>
      <c r="N24" s="484"/>
      <c r="O24" s="484"/>
      <c r="P24" s="484"/>
      <c r="Q24" s="484"/>
      <c r="R24" s="212"/>
      <c r="S24" s="226"/>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row>
    <row r="25" spans="1:17" s="491" customFormat="1" ht="15.75">
      <c r="A25" s="227"/>
      <c r="B25" s="227"/>
      <c r="C25" s="485"/>
      <c r="D25" s="485"/>
      <c r="E25" s="485"/>
      <c r="F25" s="485"/>
      <c r="G25" s="485"/>
      <c r="H25" s="485"/>
      <c r="I25" s="485"/>
      <c r="J25" s="485"/>
      <c r="K25" s="485"/>
      <c r="L25" s="485"/>
      <c r="M25" s="485"/>
      <c r="N25" s="485"/>
      <c r="O25" s="485"/>
      <c r="P25" s="485"/>
      <c r="Q25" s="485"/>
    </row>
  </sheetData>
  <sheetProtection/>
  <mergeCells count="23">
    <mergeCell ref="Q7:Q9"/>
    <mergeCell ref="A6:A9"/>
    <mergeCell ref="B6:B9"/>
    <mergeCell ref="A3:Q3"/>
    <mergeCell ref="A4:Q4"/>
    <mergeCell ref="I7:I9"/>
    <mergeCell ref="J7:J9"/>
    <mergeCell ref="K7:K9"/>
    <mergeCell ref="L7:L9"/>
    <mergeCell ref="M7:M9"/>
    <mergeCell ref="N7:N9"/>
    <mergeCell ref="O7:O9"/>
    <mergeCell ref="P7:P9"/>
    <mergeCell ref="N1:Q1"/>
    <mergeCell ref="N5:Q5"/>
    <mergeCell ref="C6:Q6"/>
    <mergeCell ref="C7:C9"/>
    <mergeCell ref="D7:D9"/>
    <mergeCell ref="E7:E9"/>
    <mergeCell ref="F7:F9"/>
    <mergeCell ref="G7:G9"/>
    <mergeCell ref="H7:H9"/>
    <mergeCell ref="A2:Q2"/>
  </mergeCells>
  <printOptions/>
  <pageMargins left="0.2" right="0.2" top="0.25" bottom="0.25" header="0.3" footer="0.3"/>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2019-12-09T07:39:07Z</cp:lastPrinted>
  <dcterms:created xsi:type="dcterms:W3CDTF">2019-12-05T03:10:19Z</dcterms:created>
  <dcterms:modified xsi:type="dcterms:W3CDTF">2019-12-09T07:39:24Z</dcterms:modified>
  <cp:category/>
  <cp:version/>
  <cp:contentType/>
  <cp:contentStatus/>
</cp:coreProperties>
</file>